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人大报告" sheetId="15" r:id="rId1"/>
  </sheets>
  <definedNames>
    <definedName name="_xlnm.Print_Area" localSheetId="0">人大报告!$A$1:$H$65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<sst xmlns="http://schemas.openxmlformats.org/spreadsheetml/2006/main" count="117" uniqueCount="112">
  <si>
    <t>三角镇2025年上半年财政预算收支表</t>
  </si>
  <si>
    <t>单位：万元</t>
  </si>
  <si>
    <t>收  入</t>
  </si>
  <si>
    <t>支  出</t>
  </si>
  <si>
    <t>科  目</t>
  </si>
  <si>
    <t>2025年预算数</t>
  </si>
  <si>
    <t>上半年执行数</t>
  </si>
  <si>
    <t>执行率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</si>
  <si>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</si>
  <si>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</si>
  <si>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</si>
  <si>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</si>
  <si>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</si>
  <si>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</si>
  <si>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</si>
  <si>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</si>
  <si>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其中：教育费附加收入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</si>
  <si>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</si>
  <si>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</si>
  <si>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</si>
  <si>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</si>
  <si>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</si>
  <si>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>（2）行政事业性收费收入</t>
  </si>
  <si>
    <t>7、社会保障和就业支出</t>
  </si>
  <si>
    <t>（3）罚没收入分成</t>
  </si>
  <si>
    <t>8、卫生健康支出</t>
  </si>
  <si>
    <t>（4）国有资本经营收入</t>
  </si>
  <si>
    <t>9、节能环保支出</t>
  </si>
  <si>
    <t>（5）国有资源（资产）有偿使用收入</t>
  </si>
  <si>
    <t>10、城乡社区支出</t>
  </si>
  <si>
    <t>（6）捐赠收入</t>
  </si>
  <si>
    <t>11、农林水支出</t>
  </si>
  <si>
    <t>（7）其他收入</t>
  </si>
  <si>
    <t>12、交通运输支出</t>
  </si>
  <si>
    <t>3、其他返还性收入</t>
  </si>
  <si>
    <t>13、资源勘探信息等支出</t>
  </si>
  <si>
    <t>二、上级补助收入（公共财政预算）</t>
  </si>
  <si>
    <t>14、自然资源海洋气象等支出</t>
  </si>
  <si>
    <t>1、一般转移支付收入（临时救助）</t>
  </si>
  <si>
    <t>15、住房保障支出</t>
  </si>
  <si>
    <t>2、政策性转移支付收入</t>
  </si>
  <si>
    <t>16、粮油物资储备支出</t>
  </si>
  <si>
    <t>3、定向财力转移支付收入</t>
  </si>
  <si>
    <t>17、灾害防治及应急管理支出</t>
  </si>
  <si>
    <t>4、专项转移支付（补助）收入</t>
  </si>
  <si>
    <t>18、预备费</t>
  </si>
  <si>
    <t>三、地方政府一般债务转贷收入</t>
  </si>
  <si>
    <t>19、其他支出</t>
  </si>
  <si>
    <t>四、上年结转资金</t>
  </si>
  <si>
    <t>二、一般债务付息支出</t>
  </si>
  <si>
    <t>五、预算稳定调节基金</t>
  </si>
  <si>
    <t>三、一般债务发行费用支出</t>
  </si>
  <si>
    <t>六、调入资金</t>
  </si>
  <si>
    <t>四、一般债务还本支出</t>
  </si>
  <si>
    <t>五、上解支出</t>
  </si>
  <si>
    <t>公共预算收入小计</t>
  </si>
  <si>
    <t>公共预算支出小计</t>
  </si>
  <si>
    <t>一、政府性基金预算收入</t>
  </si>
  <si>
    <t>一、政府性基金预算支出</t>
  </si>
  <si>
    <t>1、国有土地使用权出让收入</t>
  </si>
  <si>
    <t>1、社会保障和就业支出</t>
  </si>
  <si>
    <t>2、污水处理费收入</t>
  </si>
  <si>
    <t>2、城乡社区支出</t>
  </si>
  <si>
    <t>3、其他基金收入</t>
  </si>
  <si>
    <t>（1）国有土地使用权出让收入安排的支出</t>
  </si>
  <si>
    <t>二、上级补助收入</t>
  </si>
  <si>
    <t>（2）污水处理费安排的支出</t>
  </si>
  <si>
    <t>1、大中型水库移民后期扶持基金收入</t>
  </si>
  <si>
    <t>（3）国有土地使用权出让收入对应专项债务收入安排的支出</t>
  </si>
  <si>
    <t>2、彩票公益金收入</t>
  </si>
  <si>
    <t>3、其他支出</t>
  </si>
  <si>
    <t xml:space="preserve">   其中：福利彩票公益金收入</t>
  </si>
  <si>
    <t>（1）彩票公益金及对应专项债务收入安排的支出</t>
  </si>
  <si>
    <t xml:space="preserve">         体育彩票公益金收入</t>
  </si>
  <si>
    <t xml:space="preserve">   其中： 用于社会福利的彩票公益金支出</t>
  </si>
  <si>
    <t xml:space="preserve">         其他收入</t>
  </si>
  <si>
    <t xml:space="preserve">          用于体育事业的彩票公益金支出</t>
  </si>
  <si>
    <t>3、其他</t>
  </si>
  <si>
    <t xml:space="preserve">          用于残疾人事业的彩票公益金支出</t>
  </si>
  <si>
    <t>三、调入资金</t>
  </si>
  <si>
    <t xml:space="preserve">          用于城乡医疗救助的彩票公益金支出</t>
  </si>
  <si>
    <t>四、债务转贷收入</t>
  </si>
  <si>
    <t>（2）其他支出</t>
  </si>
  <si>
    <t>五、上年结余</t>
  </si>
  <si>
    <t>二、债务付息支出</t>
  </si>
  <si>
    <t>三、上解支出</t>
  </si>
  <si>
    <t>四、调出资金</t>
  </si>
  <si>
    <t>基金预算收入小计</t>
  </si>
  <si>
    <t>基金预算支出小计</t>
  </si>
  <si>
    <t>一、专户预算收入</t>
  </si>
  <si>
    <t>一、专户预算支出</t>
  </si>
  <si>
    <t>1、医疗服务收入</t>
  </si>
  <si>
    <t>2、教育收入</t>
  </si>
  <si>
    <t>2、公共安全支出</t>
  </si>
  <si>
    <t>3、土地出让收入</t>
  </si>
  <si>
    <t>3、教育支出</t>
  </si>
  <si>
    <t>4、其他专户收入</t>
  </si>
  <si>
    <t>4、社会保障和就业支出</t>
  </si>
  <si>
    <t>5、卫生健康支出</t>
  </si>
  <si>
    <t>二、上年结余</t>
  </si>
  <si>
    <t>6、节能环保支出</t>
  </si>
  <si>
    <t>7、城乡社区支出</t>
  </si>
  <si>
    <t>8、农林水支出</t>
  </si>
  <si>
    <t>9、交通运输支出</t>
  </si>
  <si>
    <t>10、粮油物资储备支出</t>
  </si>
  <si>
    <t>11、其他支出</t>
  </si>
  <si>
    <t>二、上解支出</t>
  </si>
  <si>
    <t>三、调出资金</t>
  </si>
  <si>
    <t>财政专户预算收入小计</t>
  </si>
  <si>
    <t>财政专户预算支出小计</t>
  </si>
  <si>
    <t>财政总收入合计</t>
  </si>
  <si>
    <t>财政总支出合计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</si>
</sst>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000000_ "/>
  </numFmts>
  <fonts count="33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4"/>
      <color rgb="FF000000"/>
      <name val="方正小标宋_GBK"/>
      <charset val="134"/>
    </font>
    <font>
      <sz val="24"/>
      <color indexed="8"/>
      <name val="方正小标宋_GBK"/>
      <charset val="134"/>
    </font>
    <font>
      <sz val="24"/>
      <color indexed="8"/>
      <name val="黑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Dialog"/>
      <charset val="134"/>
    </font>
    <font>
      <sz val="12"/>
      <color indexed="8"/>
      <name val="Dialog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1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61" applyFont="1" applyFill="1" applyAlignment="1">
      <alignment vertical="center"/>
    </xf>
    <xf numFmtId="0" fontId="2" fillId="0" borderId="0" xfId="61" applyFill="1" applyAlignment="1">
      <alignment vertical="center" wrapText="1"/>
    </xf>
    <xf numFmtId="0" fontId="2" fillId="0" borderId="0" xfId="61" applyFill="1" applyAlignment="1">
      <alignment vertical="center"/>
    </xf>
    <xf numFmtId="49" fontId="3" fillId="0" borderId="0" xfId="61" applyNumberFormat="1" applyFont="1" applyFill="1" applyBorder="1" applyAlignment="1">
      <alignment horizontal="center" vertical="center" wrapText="1" shrinkToFit="1"/>
    </xf>
    <xf numFmtId="49" fontId="4" fillId="0" borderId="0" xfId="61" applyNumberFormat="1" applyFont="1" applyFill="1" applyBorder="1" applyAlignment="1">
      <alignment horizontal="center" vertical="center" wrapText="1" shrinkToFit="1"/>
    </xf>
    <xf numFmtId="49" fontId="5" fillId="0" borderId="1" xfId="61" applyNumberFormat="1" applyFont="1" applyFill="1" applyBorder="1" applyAlignment="1">
      <alignment horizontal="center" vertical="center" wrapText="1" shrinkToFit="1"/>
    </xf>
    <xf numFmtId="49" fontId="6" fillId="0" borderId="1" xfId="61" applyNumberFormat="1" applyFont="1" applyFill="1" applyBorder="1" applyAlignment="1">
      <alignment horizontal="center" vertical="center" wrapText="1" shrinkToFit="1"/>
    </xf>
    <xf numFmtId="0" fontId="7" fillId="0" borderId="1" xfId="61" applyNumberFormat="1" applyFont="1" applyFill="1" applyBorder="1" applyAlignment="1">
      <alignment horizontal="right" vertical="center" shrinkToFit="1"/>
    </xf>
    <xf numFmtId="49" fontId="8" fillId="0" borderId="2" xfId="61" applyNumberFormat="1" applyFont="1" applyFill="1" applyBorder="1" applyAlignment="1">
      <alignment horizontal="center" vertical="center"/>
    </xf>
    <xf numFmtId="49" fontId="8" fillId="0" borderId="2" xfId="61" applyNumberFormat="1" applyFont="1" applyFill="1" applyBorder="1" applyAlignment="1">
      <alignment horizontal="center" vertical="center" wrapText="1"/>
    </xf>
    <xf numFmtId="49" fontId="8" fillId="0" borderId="2" xfId="61" applyNumberFormat="1" applyFont="1" applyFill="1" applyBorder="1" applyAlignment="1">
      <alignment horizontal="center" vertical="center" wrapText="1" shrinkToFit="1"/>
    </xf>
    <xf numFmtId="49" fontId="8" fillId="0" borderId="2" xfId="61" applyNumberFormat="1" applyFont="1" applyFill="1" applyBorder="1" applyAlignment="1">
      <alignment horizontal="left" vertical="center" wrapText="1"/>
    </xf>
    <xf numFmtId="43" fontId="8" fillId="0" borderId="2" xfId="61" applyNumberFormat="1" applyFont="1" applyFill="1" applyBorder="1" applyAlignment="1">
      <alignment horizontal="right" vertical="center"/>
    </xf>
    <xf numFmtId="10" fontId="8" fillId="0" borderId="2" xfId="52" applyNumberFormat="1" applyFont="1" applyFill="1" applyBorder="1" applyAlignment="1">
      <alignment horizontal="right" vertical="center"/>
    </xf>
    <xf numFmtId="49" fontId="9" fillId="0" borderId="2" xfId="61" applyNumberFormat="1" applyFont="1" applyFill="1" applyBorder="1" applyAlignment="1">
      <alignment horizontal="left" vertical="center" wrapText="1"/>
    </xf>
    <xf numFmtId="43" fontId="9" fillId="0" borderId="2" xfId="61" applyNumberFormat="1" applyFont="1" applyFill="1" applyBorder="1" applyAlignment="1">
      <alignment horizontal="right" vertical="center"/>
    </xf>
    <xf numFmtId="49" fontId="10" fillId="0" borderId="2" xfId="61" applyNumberFormat="1" applyFont="1" applyFill="1" applyBorder="1" applyAlignment="1">
      <alignment horizontal="left" vertical="center" wrapText="1"/>
    </xf>
    <xf numFmtId="43" fontId="9" fillId="0" borderId="2" xfId="1" applyNumberFormat="1" applyFont="1" applyFill="1" applyBorder="1" applyAlignment="1">
      <alignment horizontal="right" vertical="center"/>
    </xf>
    <xf numFmtId="49" fontId="11" fillId="0" borderId="2" xfId="61" applyNumberFormat="1" applyFont="1" applyFill="1" applyBorder="1" applyAlignment="1">
      <alignment horizontal="left" vertical="center" wrapText="1"/>
    </xf>
    <xf numFmtId="0" fontId="2" fillId="2" borderId="0" xfId="61" applyFill="1" applyAlignment="1">
      <alignment vertical="center" wrapText="1"/>
    </xf>
    <xf numFmtId="43" fontId="2" fillId="2" borderId="0" xfId="61" applyNumberFormat="1" applyFill="1" applyAlignment="1">
      <alignment vertical="center"/>
    </xf>
    <xf numFmtId="10" fontId="8" fillId="2" borderId="2" xfId="52" applyNumberFormat="1" applyFont="1" applyFill="1" applyBorder="1" applyAlignment="1">
      <alignment horizontal="right" vertical="center"/>
    </xf>
    <xf numFmtId="43" fontId="2" fillId="0" borderId="2" xfId="61" applyNumberFormat="1" applyFill="1" applyBorder="1" applyAlignment="1">
      <alignment vertical="center"/>
    </xf>
    <xf numFmtId="0" fontId="1" fillId="0" borderId="2" xfId="61" applyFont="1" applyFill="1" applyBorder="1" applyAlignment="1">
      <alignment vertical="center" wrapText="1"/>
    </xf>
    <xf numFmtId="43" fontId="1" fillId="0" borderId="2" xfId="61" applyNumberFormat="1" applyFont="1" applyFill="1" applyBorder="1" applyAlignment="1">
      <alignment vertical="center"/>
    </xf>
    <xf numFmtId="49" fontId="8" fillId="0" borderId="3" xfId="61" applyNumberFormat="1" applyFont="1" applyFill="1" applyBorder="1" applyAlignment="1">
      <alignment horizontal="left" vertical="center" wrapText="1"/>
    </xf>
    <xf numFmtId="43" fontId="8" fillId="0" borderId="3" xfId="61" applyNumberFormat="1" applyFont="1" applyFill="1" applyBorder="1" applyAlignment="1">
      <alignment horizontal="right" vertical="center"/>
    </xf>
    <xf numFmtId="49" fontId="8" fillId="0" borderId="3" xfId="61" applyNumberFormat="1" applyFont="1" applyFill="1" applyBorder="1" applyAlignment="1">
      <alignment horizontal="center" vertical="center" wrapText="1"/>
    </xf>
    <xf numFmtId="0" fontId="2" fillId="2" borderId="4" xfId="61" applyFill="1" applyBorder="1" applyAlignment="1">
      <alignment vertical="center" wrapText="1"/>
    </xf>
    <xf numFmtId="43" fontId="2" fillId="2" borderId="4" xfId="61" applyNumberFormat="1" applyFill="1" applyBorder="1" applyAlignment="1">
      <alignment vertical="center"/>
    </xf>
    <xf numFmtId="0" fontId="2" fillId="2" borderId="2" xfId="61" applyFill="1" applyBorder="1" applyAlignment="1">
      <alignment vertical="center" wrapText="1"/>
    </xf>
    <xf numFmtId="43" fontId="2" fillId="2" borderId="1" xfId="61" applyNumberFormat="1" applyFill="1" applyBorder="1" applyAlignment="1">
      <alignment vertical="center"/>
    </xf>
    <xf numFmtId="0" fontId="2" fillId="2" borderId="1" xfId="61" applyFill="1" applyBorder="1" applyAlignment="1">
      <alignment vertical="center" wrapText="1"/>
    </xf>
    <xf numFmtId="176" fontId="2" fillId="0" borderId="0" xfId="61" applyNumberFormat="1" applyFill="1" applyAlignment="1">
      <alignment vertical="center"/>
    </xf>
    <xf numFmtId="10" fontId="2" fillId="0" borderId="0" xfId="61" applyNumberFormat="1" applyFill="1" applyAlignment="1">
      <alignment vertical="center"/>
    </xf>
    <xf numFmtId="43" fontId="8" fillId="0" borderId="5" xfId="61" applyNumberFormat="1" applyFont="1" applyFill="1" applyBorder="1" applyAlignment="1">
      <alignment horizontal="right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4" xfId="49"/>
    <cellStyle name="百分比 2" xfId="50"/>
    <cellStyle name="常规_08年镇区预算收支报表_2014年报表中心模板（汇总）20141010" xfId="51"/>
    <cellStyle name="百分比 4" xfId="52"/>
    <cellStyle name="百分比 5" xfId="53"/>
    <cellStyle name="常规_2015年区报表报送（财政部修订版报信息组）_2018年镇区预算报表报送" xfId="54"/>
    <cellStyle name="常规_08年镇区预算收支报表" xfId="55"/>
    <cellStyle name="常规_2016年区预算调整（合并）" xfId="56"/>
    <cellStyle name="百分比 3" xfId="57"/>
    <cellStyle name="常规 2" xfId="58"/>
    <cellStyle name="常规 3" xfId="59"/>
    <cellStyle name="千位分隔 2" xfId="60"/>
    <cellStyle name="常规 4" xfId="61"/>
    <cellStyle name="千位分隔 3" xfId="62"/>
    <cellStyle name="常规 5" xfId="6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abSelected="1" view="pageBreakPreview" zoomScale="85" zoomScaleNormal="90" workbookViewId="0">
      <pane xSplit="1" ySplit="4" topLeftCell="B5" activePane="bottomRight" state="frozen"/>
      <selection/>
      <selection pane="topRight"/>
      <selection pane="bottomLeft"/>
      <selection pane="bottomRight" activeCell="A1" sqref="A1:H1"/>
    </sheetView>
  </sheetViews>
  <sheetFormatPr defaultColWidth="9" defaultRowHeight="14.25"/>
  <cols>
    <col min="1" max="1" width="36.8666666666667" style="2" customWidth="1"/>
    <col min="2" max="2" width="17.75" style="3" customWidth="1"/>
    <col min="3" max="3" width="18.75" style="3" customWidth="1"/>
    <col min="4" max="4" width="18.5833333333333" style="3" customWidth="1"/>
    <col min="5" max="5" width="33.25" style="2" customWidth="1"/>
    <col min="6" max="6" width="17.9666666666667" style="3" customWidth="1"/>
    <col min="7" max="7" width="17.3333333333333" style="3" customWidth="1"/>
    <col min="8" max="8" width="17.65" style="3" customWidth="1"/>
    <col min="9" max="9" width="21.25" style="3" customWidth="1"/>
    <col min="10" max="10" width="9" style="3"/>
    <col min="11" max="11" width="11.5" style="3"/>
    <col min="12" max="253" width="9" style="3"/>
    <col min="254" max="254" width="9" style="3" hidden="1" customWidth="1"/>
    <col min="255" max="255" width="33.875" style="3" customWidth="1"/>
    <col min="256" max="257" width="17.75" style="3" customWidth="1"/>
    <col min="258" max="258" width="13.375" style="3" customWidth="1"/>
    <col min="259" max="259" width="28.25" style="3" customWidth="1"/>
    <col min="260" max="261" width="16.375" style="3" customWidth="1"/>
    <col min="262" max="262" width="13" style="3" customWidth="1"/>
    <col min="263" max="509" width="9" style="3"/>
    <col min="510" max="510" width="9" style="3" hidden="1" customWidth="1"/>
    <col min="511" max="511" width="33.875" style="3" customWidth="1"/>
    <col min="512" max="513" width="17.75" style="3" customWidth="1"/>
    <col min="514" max="514" width="13.375" style="3" customWidth="1"/>
    <col min="515" max="515" width="28.25" style="3" customWidth="1"/>
    <col min="516" max="517" width="16.375" style="3" customWidth="1"/>
    <col min="518" max="518" width="13" style="3" customWidth="1"/>
    <col min="519" max="765" width="9" style="3"/>
    <col min="766" max="766" width="9" style="3" hidden="1" customWidth="1"/>
    <col min="767" max="767" width="33.875" style="3" customWidth="1"/>
    <col min="768" max="769" width="17.75" style="3" customWidth="1"/>
    <col min="770" max="770" width="13.375" style="3" customWidth="1"/>
    <col min="771" max="771" width="28.25" style="3" customWidth="1"/>
    <col min="772" max="773" width="16.375" style="3" customWidth="1"/>
    <col min="774" max="774" width="13" style="3" customWidth="1"/>
    <col min="775" max="1021" width="9" style="3"/>
    <col min="1022" max="1022" width="9" style="3" hidden="1" customWidth="1"/>
    <col min="1023" max="1023" width="33.875" style="3" customWidth="1"/>
    <col min="1024" max="1025" width="17.75" style="3" customWidth="1"/>
    <col min="1026" max="1026" width="13.375" style="3" customWidth="1"/>
    <col min="1027" max="1027" width="28.25" style="3" customWidth="1"/>
    <col min="1028" max="1029" width="16.375" style="3" customWidth="1"/>
    <col min="1030" max="1030" width="13" style="3" customWidth="1"/>
    <col min="1031" max="1277" width="9" style="3"/>
    <col min="1278" max="1278" width="9" style="3" hidden="1" customWidth="1"/>
    <col min="1279" max="1279" width="33.875" style="3" customWidth="1"/>
    <col min="1280" max="1281" width="17.75" style="3" customWidth="1"/>
    <col min="1282" max="1282" width="13.375" style="3" customWidth="1"/>
    <col min="1283" max="1283" width="28.25" style="3" customWidth="1"/>
    <col min="1284" max="1285" width="16.375" style="3" customWidth="1"/>
    <col min="1286" max="1286" width="13" style="3" customWidth="1"/>
    <col min="1287" max="1533" width="9" style="3"/>
    <col min="1534" max="1534" width="9" style="3" hidden="1" customWidth="1"/>
    <col min="1535" max="1535" width="33.875" style="3" customWidth="1"/>
    <col min="1536" max="1537" width="17.75" style="3" customWidth="1"/>
    <col min="1538" max="1538" width="13.375" style="3" customWidth="1"/>
    <col min="1539" max="1539" width="28.25" style="3" customWidth="1"/>
    <col min="1540" max="1541" width="16.375" style="3" customWidth="1"/>
    <col min="1542" max="1542" width="13" style="3" customWidth="1"/>
    <col min="1543" max="1789" width="9" style="3"/>
    <col min="1790" max="1790" width="9" style="3" hidden="1" customWidth="1"/>
    <col min="1791" max="1791" width="33.875" style="3" customWidth="1"/>
    <col min="1792" max="1793" width="17.75" style="3" customWidth="1"/>
    <col min="1794" max="1794" width="13.375" style="3" customWidth="1"/>
    <col min="1795" max="1795" width="28.25" style="3" customWidth="1"/>
    <col min="1796" max="1797" width="16.375" style="3" customWidth="1"/>
    <col min="1798" max="1798" width="13" style="3" customWidth="1"/>
    <col min="1799" max="2045" width="9" style="3"/>
    <col min="2046" max="2046" width="9" style="3" hidden="1" customWidth="1"/>
    <col min="2047" max="2047" width="33.875" style="3" customWidth="1"/>
    <col min="2048" max="2049" width="17.75" style="3" customWidth="1"/>
    <col min="2050" max="2050" width="13.375" style="3" customWidth="1"/>
    <col min="2051" max="2051" width="28.25" style="3" customWidth="1"/>
    <col min="2052" max="2053" width="16.375" style="3" customWidth="1"/>
    <col min="2054" max="2054" width="13" style="3" customWidth="1"/>
    <col min="2055" max="2301" width="9" style="3"/>
    <col min="2302" max="2302" width="9" style="3" hidden="1" customWidth="1"/>
    <col min="2303" max="2303" width="33.875" style="3" customWidth="1"/>
    <col min="2304" max="2305" width="17.75" style="3" customWidth="1"/>
    <col min="2306" max="2306" width="13.375" style="3" customWidth="1"/>
    <col min="2307" max="2307" width="28.25" style="3" customWidth="1"/>
    <col min="2308" max="2309" width="16.375" style="3" customWidth="1"/>
    <col min="2310" max="2310" width="13" style="3" customWidth="1"/>
    <col min="2311" max="2557" width="9" style="3"/>
    <col min="2558" max="2558" width="9" style="3" hidden="1" customWidth="1"/>
    <col min="2559" max="2559" width="33.875" style="3" customWidth="1"/>
    <col min="2560" max="2561" width="17.75" style="3" customWidth="1"/>
    <col min="2562" max="2562" width="13.375" style="3" customWidth="1"/>
    <col min="2563" max="2563" width="28.25" style="3" customWidth="1"/>
    <col min="2564" max="2565" width="16.375" style="3" customWidth="1"/>
    <col min="2566" max="2566" width="13" style="3" customWidth="1"/>
    <col min="2567" max="2813" width="9" style="3"/>
    <col min="2814" max="2814" width="9" style="3" hidden="1" customWidth="1"/>
    <col min="2815" max="2815" width="33.875" style="3" customWidth="1"/>
    <col min="2816" max="2817" width="17.75" style="3" customWidth="1"/>
    <col min="2818" max="2818" width="13.375" style="3" customWidth="1"/>
    <col min="2819" max="2819" width="28.25" style="3" customWidth="1"/>
    <col min="2820" max="2821" width="16.375" style="3" customWidth="1"/>
    <col min="2822" max="2822" width="13" style="3" customWidth="1"/>
    <col min="2823" max="3069" width="9" style="3"/>
    <col min="3070" max="3070" width="9" style="3" hidden="1" customWidth="1"/>
    <col min="3071" max="3071" width="33.875" style="3" customWidth="1"/>
    <col min="3072" max="3073" width="17.75" style="3" customWidth="1"/>
    <col min="3074" max="3074" width="13.375" style="3" customWidth="1"/>
    <col min="3075" max="3075" width="28.25" style="3" customWidth="1"/>
    <col min="3076" max="3077" width="16.375" style="3" customWidth="1"/>
    <col min="3078" max="3078" width="13" style="3" customWidth="1"/>
    <col min="3079" max="3325" width="9" style="3"/>
    <col min="3326" max="3326" width="9" style="3" hidden="1" customWidth="1"/>
    <col min="3327" max="3327" width="33.875" style="3" customWidth="1"/>
    <col min="3328" max="3329" width="17.75" style="3" customWidth="1"/>
    <col min="3330" max="3330" width="13.375" style="3" customWidth="1"/>
    <col min="3331" max="3331" width="28.25" style="3" customWidth="1"/>
    <col min="3332" max="3333" width="16.375" style="3" customWidth="1"/>
    <col min="3334" max="3334" width="13" style="3" customWidth="1"/>
    <col min="3335" max="3581" width="9" style="3"/>
    <col min="3582" max="3582" width="9" style="3" hidden="1" customWidth="1"/>
    <col min="3583" max="3583" width="33.875" style="3" customWidth="1"/>
    <col min="3584" max="3585" width="17.75" style="3" customWidth="1"/>
    <col min="3586" max="3586" width="13.375" style="3" customWidth="1"/>
    <col min="3587" max="3587" width="28.25" style="3" customWidth="1"/>
    <col min="3588" max="3589" width="16.375" style="3" customWidth="1"/>
    <col min="3590" max="3590" width="13" style="3" customWidth="1"/>
    <col min="3591" max="3837" width="9" style="3"/>
    <col min="3838" max="3838" width="9" style="3" hidden="1" customWidth="1"/>
    <col min="3839" max="3839" width="33.875" style="3" customWidth="1"/>
    <col min="3840" max="3841" width="17.75" style="3" customWidth="1"/>
    <col min="3842" max="3842" width="13.375" style="3" customWidth="1"/>
    <col min="3843" max="3843" width="28.25" style="3" customWidth="1"/>
    <col min="3844" max="3845" width="16.375" style="3" customWidth="1"/>
    <col min="3846" max="3846" width="13" style="3" customWidth="1"/>
    <col min="3847" max="4093" width="9" style="3"/>
    <col min="4094" max="4094" width="9" style="3" hidden="1" customWidth="1"/>
    <col min="4095" max="4095" width="33.875" style="3" customWidth="1"/>
    <col min="4096" max="4097" width="17.75" style="3" customWidth="1"/>
    <col min="4098" max="4098" width="13.375" style="3" customWidth="1"/>
    <col min="4099" max="4099" width="28.25" style="3" customWidth="1"/>
    <col min="4100" max="4101" width="16.375" style="3" customWidth="1"/>
    <col min="4102" max="4102" width="13" style="3" customWidth="1"/>
    <col min="4103" max="4349" width="9" style="3"/>
    <col min="4350" max="4350" width="9" style="3" hidden="1" customWidth="1"/>
    <col min="4351" max="4351" width="33.875" style="3" customWidth="1"/>
    <col min="4352" max="4353" width="17.75" style="3" customWidth="1"/>
    <col min="4354" max="4354" width="13.375" style="3" customWidth="1"/>
    <col min="4355" max="4355" width="28.25" style="3" customWidth="1"/>
    <col min="4356" max="4357" width="16.375" style="3" customWidth="1"/>
    <col min="4358" max="4358" width="13" style="3" customWidth="1"/>
    <col min="4359" max="4605" width="9" style="3"/>
    <col min="4606" max="4606" width="9" style="3" hidden="1" customWidth="1"/>
    <col min="4607" max="4607" width="33.875" style="3" customWidth="1"/>
    <col min="4608" max="4609" width="17.75" style="3" customWidth="1"/>
    <col min="4610" max="4610" width="13.375" style="3" customWidth="1"/>
    <col min="4611" max="4611" width="28.25" style="3" customWidth="1"/>
    <col min="4612" max="4613" width="16.375" style="3" customWidth="1"/>
    <col min="4614" max="4614" width="13" style="3" customWidth="1"/>
    <col min="4615" max="4861" width="9" style="3"/>
    <col min="4862" max="4862" width="9" style="3" hidden="1" customWidth="1"/>
    <col min="4863" max="4863" width="33.875" style="3" customWidth="1"/>
    <col min="4864" max="4865" width="17.75" style="3" customWidth="1"/>
    <col min="4866" max="4866" width="13.375" style="3" customWidth="1"/>
    <col min="4867" max="4867" width="28.25" style="3" customWidth="1"/>
    <col min="4868" max="4869" width="16.375" style="3" customWidth="1"/>
    <col min="4870" max="4870" width="13" style="3" customWidth="1"/>
    <col min="4871" max="5117" width="9" style="3"/>
    <col min="5118" max="5118" width="9" style="3" hidden="1" customWidth="1"/>
    <col min="5119" max="5119" width="33.875" style="3" customWidth="1"/>
    <col min="5120" max="5121" width="17.75" style="3" customWidth="1"/>
    <col min="5122" max="5122" width="13.375" style="3" customWidth="1"/>
    <col min="5123" max="5123" width="28.25" style="3" customWidth="1"/>
    <col min="5124" max="5125" width="16.375" style="3" customWidth="1"/>
    <col min="5126" max="5126" width="13" style="3" customWidth="1"/>
    <col min="5127" max="5373" width="9" style="3"/>
    <col min="5374" max="5374" width="9" style="3" hidden="1" customWidth="1"/>
    <col min="5375" max="5375" width="33.875" style="3" customWidth="1"/>
    <col min="5376" max="5377" width="17.75" style="3" customWidth="1"/>
    <col min="5378" max="5378" width="13.375" style="3" customWidth="1"/>
    <col min="5379" max="5379" width="28.25" style="3" customWidth="1"/>
    <col min="5380" max="5381" width="16.375" style="3" customWidth="1"/>
    <col min="5382" max="5382" width="13" style="3" customWidth="1"/>
    <col min="5383" max="5629" width="9" style="3"/>
    <col min="5630" max="5630" width="9" style="3" hidden="1" customWidth="1"/>
    <col min="5631" max="5631" width="33.875" style="3" customWidth="1"/>
    <col min="5632" max="5633" width="17.75" style="3" customWidth="1"/>
    <col min="5634" max="5634" width="13.375" style="3" customWidth="1"/>
    <col min="5635" max="5635" width="28.25" style="3" customWidth="1"/>
    <col min="5636" max="5637" width="16.375" style="3" customWidth="1"/>
    <col min="5638" max="5638" width="13" style="3" customWidth="1"/>
    <col min="5639" max="5885" width="9" style="3"/>
    <col min="5886" max="5886" width="9" style="3" hidden="1" customWidth="1"/>
    <col min="5887" max="5887" width="33.875" style="3" customWidth="1"/>
    <col min="5888" max="5889" width="17.75" style="3" customWidth="1"/>
    <col min="5890" max="5890" width="13.375" style="3" customWidth="1"/>
    <col min="5891" max="5891" width="28.25" style="3" customWidth="1"/>
    <col min="5892" max="5893" width="16.375" style="3" customWidth="1"/>
    <col min="5894" max="5894" width="13" style="3" customWidth="1"/>
    <col min="5895" max="6141" width="9" style="3"/>
    <col min="6142" max="6142" width="9" style="3" hidden="1" customWidth="1"/>
    <col min="6143" max="6143" width="33.875" style="3" customWidth="1"/>
    <col min="6144" max="6145" width="17.75" style="3" customWidth="1"/>
    <col min="6146" max="6146" width="13.375" style="3" customWidth="1"/>
    <col min="6147" max="6147" width="28.25" style="3" customWidth="1"/>
    <col min="6148" max="6149" width="16.375" style="3" customWidth="1"/>
    <col min="6150" max="6150" width="13" style="3" customWidth="1"/>
    <col min="6151" max="6397" width="9" style="3"/>
    <col min="6398" max="6398" width="9" style="3" hidden="1" customWidth="1"/>
    <col min="6399" max="6399" width="33.875" style="3" customWidth="1"/>
    <col min="6400" max="6401" width="17.75" style="3" customWidth="1"/>
    <col min="6402" max="6402" width="13.375" style="3" customWidth="1"/>
    <col min="6403" max="6403" width="28.25" style="3" customWidth="1"/>
    <col min="6404" max="6405" width="16.375" style="3" customWidth="1"/>
    <col min="6406" max="6406" width="13" style="3" customWidth="1"/>
    <col min="6407" max="6653" width="9" style="3"/>
    <col min="6654" max="6654" width="9" style="3" hidden="1" customWidth="1"/>
    <col min="6655" max="6655" width="33.875" style="3" customWidth="1"/>
    <col min="6656" max="6657" width="17.75" style="3" customWidth="1"/>
    <col min="6658" max="6658" width="13.375" style="3" customWidth="1"/>
    <col min="6659" max="6659" width="28.25" style="3" customWidth="1"/>
    <col min="6660" max="6661" width="16.375" style="3" customWidth="1"/>
    <col min="6662" max="6662" width="13" style="3" customWidth="1"/>
    <col min="6663" max="6909" width="9" style="3"/>
    <col min="6910" max="6910" width="9" style="3" hidden="1" customWidth="1"/>
    <col min="6911" max="6911" width="33.875" style="3" customWidth="1"/>
    <col min="6912" max="6913" width="17.75" style="3" customWidth="1"/>
    <col min="6914" max="6914" width="13.375" style="3" customWidth="1"/>
    <col min="6915" max="6915" width="28.25" style="3" customWidth="1"/>
    <col min="6916" max="6917" width="16.375" style="3" customWidth="1"/>
    <col min="6918" max="6918" width="13" style="3" customWidth="1"/>
    <col min="6919" max="7165" width="9" style="3"/>
    <col min="7166" max="7166" width="9" style="3" hidden="1" customWidth="1"/>
    <col min="7167" max="7167" width="33.875" style="3" customWidth="1"/>
    <col min="7168" max="7169" width="17.75" style="3" customWidth="1"/>
    <col min="7170" max="7170" width="13.375" style="3" customWidth="1"/>
    <col min="7171" max="7171" width="28.25" style="3" customWidth="1"/>
    <col min="7172" max="7173" width="16.375" style="3" customWidth="1"/>
    <col min="7174" max="7174" width="13" style="3" customWidth="1"/>
    <col min="7175" max="7421" width="9" style="3"/>
    <col min="7422" max="7422" width="9" style="3" hidden="1" customWidth="1"/>
    <col min="7423" max="7423" width="33.875" style="3" customWidth="1"/>
    <col min="7424" max="7425" width="17.75" style="3" customWidth="1"/>
    <col min="7426" max="7426" width="13.375" style="3" customWidth="1"/>
    <col min="7427" max="7427" width="28.25" style="3" customWidth="1"/>
    <col min="7428" max="7429" width="16.375" style="3" customWidth="1"/>
    <col min="7430" max="7430" width="13" style="3" customWidth="1"/>
    <col min="7431" max="7677" width="9" style="3"/>
    <col min="7678" max="7678" width="9" style="3" hidden="1" customWidth="1"/>
    <col min="7679" max="7679" width="33.875" style="3" customWidth="1"/>
    <col min="7680" max="7681" width="17.75" style="3" customWidth="1"/>
    <col min="7682" max="7682" width="13.375" style="3" customWidth="1"/>
    <col min="7683" max="7683" width="28.25" style="3" customWidth="1"/>
    <col min="7684" max="7685" width="16.375" style="3" customWidth="1"/>
    <col min="7686" max="7686" width="13" style="3" customWidth="1"/>
    <col min="7687" max="7933" width="9" style="3"/>
    <col min="7934" max="7934" width="9" style="3" hidden="1" customWidth="1"/>
    <col min="7935" max="7935" width="33.875" style="3" customWidth="1"/>
    <col min="7936" max="7937" width="17.75" style="3" customWidth="1"/>
    <col min="7938" max="7938" width="13.375" style="3" customWidth="1"/>
    <col min="7939" max="7939" width="28.25" style="3" customWidth="1"/>
    <col min="7940" max="7941" width="16.375" style="3" customWidth="1"/>
    <col min="7942" max="7942" width="13" style="3" customWidth="1"/>
    <col min="7943" max="8189" width="9" style="3"/>
    <col min="8190" max="8190" width="9" style="3" hidden="1" customWidth="1"/>
    <col min="8191" max="8191" width="33.875" style="3" customWidth="1"/>
    <col min="8192" max="8193" width="17.75" style="3" customWidth="1"/>
    <col min="8194" max="8194" width="13.375" style="3" customWidth="1"/>
    <col min="8195" max="8195" width="28.25" style="3" customWidth="1"/>
    <col min="8196" max="8197" width="16.375" style="3" customWidth="1"/>
    <col min="8198" max="8198" width="13" style="3" customWidth="1"/>
    <col min="8199" max="8445" width="9" style="3"/>
    <col min="8446" max="8446" width="9" style="3" hidden="1" customWidth="1"/>
    <col min="8447" max="8447" width="33.875" style="3" customWidth="1"/>
    <col min="8448" max="8449" width="17.75" style="3" customWidth="1"/>
    <col min="8450" max="8450" width="13.375" style="3" customWidth="1"/>
    <col min="8451" max="8451" width="28.25" style="3" customWidth="1"/>
    <col min="8452" max="8453" width="16.375" style="3" customWidth="1"/>
    <col min="8454" max="8454" width="13" style="3" customWidth="1"/>
    <col min="8455" max="8701" width="9" style="3"/>
    <col min="8702" max="8702" width="9" style="3" hidden="1" customWidth="1"/>
    <col min="8703" max="8703" width="33.875" style="3" customWidth="1"/>
    <col min="8704" max="8705" width="17.75" style="3" customWidth="1"/>
    <col min="8706" max="8706" width="13.375" style="3" customWidth="1"/>
    <col min="8707" max="8707" width="28.25" style="3" customWidth="1"/>
    <col min="8708" max="8709" width="16.375" style="3" customWidth="1"/>
    <col min="8710" max="8710" width="13" style="3" customWidth="1"/>
    <col min="8711" max="8957" width="9" style="3"/>
    <col min="8958" max="8958" width="9" style="3" hidden="1" customWidth="1"/>
    <col min="8959" max="8959" width="33.875" style="3" customWidth="1"/>
    <col min="8960" max="8961" width="17.75" style="3" customWidth="1"/>
    <col min="8962" max="8962" width="13.375" style="3" customWidth="1"/>
    <col min="8963" max="8963" width="28.25" style="3" customWidth="1"/>
    <col min="8964" max="8965" width="16.375" style="3" customWidth="1"/>
    <col min="8966" max="8966" width="13" style="3" customWidth="1"/>
    <col min="8967" max="9213" width="9" style="3"/>
    <col min="9214" max="9214" width="9" style="3" hidden="1" customWidth="1"/>
    <col min="9215" max="9215" width="33.875" style="3" customWidth="1"/>
    <col min="9216" max="9217" width="17.75" style="3" customWidth="1"/>
    <col min="9218" max="9218" width="13.375" style="3" customWidth="1"/>
    <col min="9219" max="9219" width="28.25" style="3" customWidth="1"/>
    <col min="9220" max="9221" width="16.375" style="3" customWidth="1"/>
    <col min="9222" max="9222" width="13" style="3" customWidth="1"/>
    <col min="9223" max="9469" width="9" style="3"/>
    <col min="9470" max="9470" width="9" style="3" hidden="1" customWidth="1"/>
    <col min="9471" max="9471" width="33.875" style="3" customWidth="1"/>
    <col min="9472" max="9473" width="17.75" style="3" customWidth="1"/>
    <col min="9474" max="9474" width="13.375" style="3" customWidth="1"/>
    <col min="9475" max="9475" width="28.25" style="3" customWidth="1"/>
    <col min="9476" max="9477" width="16.375" style="3" customWidth="1"/>
    <col min="9478" max="9478" width="13" style="3" customWidth="1"/>
    <col min="9479" max="9725" width="9" style="3"/>
    <col min="9726" max="9726" width="9" style="3" hidden="1" customWidth="1"/>
    <col min="9727" max="9727" width="33.875" style="3" customWidth="1"/>
    <col min="9728" max="9729" width="17.75" style="3" customWidth="1"/>
    <col min="9730" max="9730" width="13.375" style="3" customWidth="1"/>
    <col min="9731" max="9731" width="28.25" style="3" customWidth="1"/>
    <col min="9732" max="9733" width="16.375" style="3" customWidth="1"/>
    <col min="9734" max="9734" width="13" style="3" customWidth="1"/>
    <col min="9735" max="9981" width="9" style="3"/>
    <col min="9982" max="9982" width="9" style="3" hidden="1" customWidth="1"/>
    <col min="9983" max="9983" width="33.875" style="3" customWidth="1"/>
    <col min="9984" max="9985" width="17.75" style="3" customWidth="1"/>
    <col min="9986" max="9986" width="13.375" style="3" customWidth="1"/>
    <col min="9987" max="9987" width="28.25" style="3" customWidth="1"/>
    <col min="9988" max="9989" width="16.375" style="3" customWidth="1"/>
    <col min="9990" max="9990" width="13" style="3" customWidth="1"/>
    <col min="9991" max="10237" width="9" style="3"/>
    <col min="10238" max="10238" width="9" style="3" hidden="1" customWidth="1"/>
    <col min="10239" max="10239" width="33.875" style="3" customWidth="1"/>
    <col min="10240" max="10241" width="17.75" style="3" customWidth="1"/>
    <col min="10242" max="10242" width="13.375" style="3" customWidth="1"/>
    <col min="10243" max="10243" width="28.25" style="3" customWidth="1"/>
    <col min="10244" max="10245" width="16.375" style="3" customWidth="1"/>
    <col min="10246" max="10246" width="13" style="3" customWidth="1"/>
    <col min="10247" max="10493" width="9" style="3"/>
    <col min="10494" max="10494" width="9" style="3" hidden="1" customWidth="1"/>
    <col min="10495" max="10495" width="33.875" style="3" customWidth="1"/>
    <col min="10496" max="10497" width="17.75" style="3" customWidth="1"/>
    <col min="10498" max="10498" width="13.375" style="3" customWidth="1"/>
    <col min="10499" max="10499" width="28.25" style="3" customWidth="1"/>
    <col min="10500" max="10501" width="16.375" style="3" customWidth="1"/>
    <col min="10502" max="10502" width="13" style="3" customWidth="1"/>
    <col min="10503" max="10749" width="9" style="3"/>
    <col min="10750" max="10750" width="9" style="3" hidden="1" customWidth="1"/>
    <col min="10751" max="10751" width="33.875" style="3" customWidth="1"/>
    <col min="10752" max="10753" width="17.75" style="3" customWidth="1"/>
    <col min="10754" max="10754" width="13.375" style="3" customWidth="1"/>
    <col min="10755" max="10755" width="28.25" style="3" customWidth="1"/>
    <col min="10756" max="10757" width="16.375" style="3" customWidth="1"/>
    <col min="10758" max="10758" width="13" style="3" customWidth="1"/>
    <col min="10759" max="11005" width="9" style="3"/>
    <col min="11006" max="11006" width="9" style="3" hidden="1" customWidth="1"/>
    <col min="11007" max="11007" width="33.875" style="3" customWidth="1"/>
    <col min="11008" max="11009" width="17.75" style="3" customWidth="1"/>
    <col min="11010" max="11010" width="13.375" style="3" customWidth="1"/>
    <col min="11011" max="11011" width="28.25" style="3" customWidth="1"/>
    <col min="11012" max="11013" width="16.375" style="3" customWidth="1"/>
    <col min="11014" max="11014" width="13" style="3" customWidth="1"/>
    <col min="11015" max="11261" width="9" style="3"/>
    <col min="11262" max="11262" width="9" style="3" hidden="1" customWidth="1"/>
    <col min="11263" max="11263" width="33.875" style="3" customWidth="1"/>
    <col min="11264" max="11265" width="17.75" style="3" customWidth="1"/>
    <col min="11266" max="11266" width="13.375" style="3" customWidth="1"/>
    <col min="11267" max="11267" width="28.25" style="3" customWidth="1"/>
    <col min="11268" max="11269" width="16.375" style="3" customWidth="1"/>
    <col min="11270" max="11270" width="13" style="3" customWidth="1"/>
    <col min="11271" max="11517" width="9" style="3"/>
    <col min="11518" max="11518" width="9" style="3" hidden="1" customWidth="1"/>
    <col min="11519" max="11519" width="33.875" style="3" customWidth="1"/>
    <col min="11520" max="11521" width="17.75" style="3" customWidth="1"/>
    <col min="11522" max="11522" width="13.375" style="3" customWidth="1"/>
    <col min="11523" max="11523" width="28.25" style="3" customWidth="1"/>
    <col min="11524" max="11525" width="16.375" style="3" customWidth="1"/>
    <col min="11526" max="11526" width="13" style="3" customWidth="1"/>
    <col min="11527" max="11773" width="9" style="3"/>
    <col min="11774" max="11774" width="9" style="3" hidden="1" customWidth="1"/>
    <col min="11775" max="11775" width="33.875" style="3" customWidth="1"/>
    <col min="11776" max="11777" width="17.75" style="3" customWidth="1"/>
    <col min="11778" max="11778" width="13.375" style="3" customWidth="1"/>
    <col min="11779" max="11779" width="28.25" style="3" customWidth="1"/>
    <col min="11780" max="11781" width="16.375" style="3" customWidth="1"/>
    <col min="11782" max="11782" width="13" style="3" customWidth="1"/>
    <col min="11783" max="12029" width="9" style="3"/>
    <col min="12030" max="12030" width="9" style="3" hidden="1" customWidth="1"/>
    <col min="12031" max="12031" width="33.875" style="3" customWidth="1"/>
    <col min="12032" max="12033" width="17.75" style="3" customWidth="1"/>
    <col min="12034" max="12034" width="13.375" style="3" customWidth="1"/>
    <col min="12035" max="12035" width="28.25" style="3" customWidth="1"/>
    <col min="12036" max="12037" width="16.375" style="3" customWidth="1"/>
    <col min="12038" max="12038" width="13" style="3" customWidth="1"/>
    <col min="12039" max="12285" width="9" style="3"/>
    <col min="12286" max="12286" width="9" style="3" hidden="1" customWidth="1"/>
    <col min="12287" max="12287" width="33.875" style="3" customWidth="1"/>
    <col min="12288" max="12289" width="17.75" style="3" customWidth="1"/>
    <col min="12290" max="12290" width="13.375" style="3" customWidth="1"/>
    <col min="12291" max="12291" width="28.25" style="3" customWidth="1"/>
    <col min="12292" max="12293" width="16.375" style="3" customWidth="1"/>
    <col min="12294" max="12294" width="13" style="3" customWidth="1"/>
    <col min="12295" max="12541" width="9" style="3"/>
    <col min="12542" max="12542" width="9" style="3" hidden="1" customWidth="1"/>
    <col min="12543" max="12543" width="33.875" style="3" customWidth="1"/>
    <col min="12544" max="12545" width="17.75" style="3" customWidth="1"/>
    <col min="12546" max="12546" width="13.375" style="3" customWidth="1"/>
    <col min="12547" max="12547" width="28.25" style="3" customWidth="1"/>
    <col min="12548" max="12549" width="16.375" style="3" customWidth="1"/>
    <col min="12550" max="12550" width="13" style="3" customWidth="1"/>
    <col min="12551" max="12797" width="9" style="3"/>
    <col min="12798" max="12798" width="9" style="3" hidden="1" customWidth="1"/>
    <col min="12799" max="12799" width="33.875" style="3" customWidth="1"/>
    <col min="12800" max="12801" width="17.75" style="3" customWidth="1"/>
    <col min="12802" max="12802" width="13.375" style="3" customWidth="1"/>
    <col min="12803" max="12803" width="28.25" style="3" customWidth="1"/>
    <col min="12804" max="12805" width="16.375" style="3" customWidth="1"/>
    <col min="12806" max="12806" width="13" style="3" customWidth="1"/>
    <col min="12807" max="13053" width="9" style="3"/>
    <col min="13054" max="13054" width="9" style="3" hidden="1" customWidth="1"/>
    <col min="13055" max="13055" width="33.875" style="3" customWidth="1"/>
    <col min="13056" max="13057" width="17.75" style="3" customWidth="1"/>
    <col min="13058" max="13058" width="13.375" style="3" customWidth="1"/>
    <col min="13059" max="13059" width="28.25" style="3" customWidth="1"/>
    <col min="13060" max="13061" width="16.375" style="3" customWidth="1"/>
    <col min="13062" max="13062" width="13" style="3" customWidth="1"/>
    <col min="13063" max="13309" width="9" style="3"/>
    <col min="13310" max="13310" width="9" style="3" hidden="1" customWidth="1"/>
    <col min="13311" max="13311" width="33.875" style="3" customWidth="1"/>
    <col min="13312" max="13313" width="17.75" style="3" customWidth="1"/>
    <col min="13314" max="13314" width="13.375" style="3" customWidth="1"/>
    <col min="13315" max="13315" width="28.25" style="3" customWidth="1"/>
    <col min="13316" max="13317" width="16.375" style="3" customWidth="1"/>
    <col min="13318" max="13318" width="13" style="3" customWidth="1"/>
    <col min="13319" max="13565" width="9" style="3"/>
    <col min="13566" max="13566" width="9" style="3" hidden="1" customWidth="1"/>
    <col min="13567" max="13567" width="33.875" style="3" customWidth="1"/>
    <col min="13568" max="13569" width="17.75" style="3" customWidth="1"/>
    <col min="13570" max="13570" width="13.375" style="3" customWidth="1"/>
    <col min="13571" max="13571" width="28.25" style="3" customWidth="1"/>
    <col min="13572" max="13573" width="16.375" style="3" customWidth="1"/>
    <col min="13574" max="13574" width="13" style="3" customWidth="1"/>
    <col min="13575" max="13821" width="9" style="3"/>
    <col min="13822" max="13822" width="9" style="3" hidden="1" customWidth="1"/>
    <col min="13823" max="13823" width="33.875" style="3" customWidth="1"/>
    <col min="13824" max="13825" width="17.75" style="3" customWidth="1"/>
    <col min="13826" max="13826" width="13.375" style="3" customWidth="1"/>
    <col min="13827" max="13827" width="28.25" style="3" customWidth="1"/>
    <col min="13828" max="13829" width="16.375" style="3" customWidth="1"/>
    <col min="13830" max="13830" width="13" style="3" customWidth="1"/>
    <col min="13831" max="14077" width="9" style="3"/>
    <col min="14078" max="14078" width="9" style="3" hidden="1" customWidth="1"/>
    <col min="14079" max="14079" width="33.875" style="3" customWidth="1"/>
    <col min="14080" max="14081" width="17.75" style="3" customWidth="1"/>
    <col min="14082" max="14082" width="13.375" style="3" customWidth="1"/>
    <col min="14083" max="14083" width="28.25" style="3" customWidth="1"/>
    <col min="14084" max="14085" width="16.375" style="3" customWidth="1"/>
    <col min="14086" max="14086" width="13" style="3" customWidth="1"/>
    <col min="14087" max="14333" width="9" style="3"/>
    <col min="14334" max="14334" width="9" style="3" hidden="1" customWidth="1"/>
    <col min="14335" max="14335" width="33.875" style="3" customWidth="1"/>
    <col min="14336" max="14337" width="17.75" style="3" customWidth="1"/>
    <col min="14338" max="14338" width="13.375" style="3" customWidth="1"/>
    <col min="14339" max="14339" width="28.25" style="3" customWidth="1"/>
    <col min="14340" max="14341" width="16.375" style="3" customWidth="1"/>
    <col min="14342" max="14342" width="13" style="3" customWidth="1"/>
    <col min="14343" max="14589" width="9" style="3"/>
    <col min="14590" max="14590" width="9" style="3" hidden="1" customWidth="1"/>
    <col min="14591" max="14591" width="33.875" style="3" customWidth="1"/>
    <col min="14592" max="14593" width="17.75" style="3" customWidth="1"/>
    <col min="14594" max="14594" width="13.375" style="3" customWidth="1"/>
    <col min="14595" max="14595" width="28.25" style="3" customWidth="1"/>
    <col min="14596" max="14597" width="16.375" style="3" customWidth="1"/>
    <col min="14598" max="14598" width="13" style="3" customWidth="1"/>
    <col min="14599" max="14845" width="9" style="3"/>
    <col min="14846" max="14846" width="9" style="3" hidden="1" customWidth="1"/>
    <col min="14847" max="14847" width="33.875" style="3" customWidth="1"/>
    <col min="14848" max="14849" width="17.75" style="3" customWidth="1"/>
    <col min="14850" max="14850" width="13.375" style="3" customWidth="1"/>
    <col min="14851" max="14851" width="28.25" style="3" customWidth="1"/>
    <col min="14852" max="14853" width="16.375" style="3" customWidth="1"/>
    <col min="14854" max="14854" width="13" style="3" customWidth="1"/>
    <col min="14855" max="15101" width="9" style="3"/>
    <col min="15102" max="15102" width="9" style="3" hidden="1" customWidth="1"/>
    <col min="15103" max="15103" width="33.875" style="3" customWidth="1"/>
    <col min="15104" max="15105" width="17.75" style="3" customWidth="1"/>
    <col min="15106" max="15106" width="13.375" style="3" customWidth="1"/>
    <col min="15107" max="15107" width="28.25" style="3" customWidth="1"/>
    <col min="15108" max="15109" width="16.375" style="3" customWidth="1"/>
    <col min="15110" max="15110" width="13" style="3" customWidth="1"/>
    <col min="15111" max="15357" width="9" style="3"/>
    <col min="15358" max="15358" width="9" style="3" hidden="1" customWidth="1"/>
    <col min="15359" max="15359" width="33.875" style="3" customWidth="1"/>
    <col min="15360" max="15361" width="17.75" style="3" customWidth="1"/>
    <col min="15362" max="15362" width="13.375" style="3" customWidth="1"/>
    <col min="15363" max="15363" width="28.25" style="3" customWidth="1"/>
    <col min="15364" max="15365" width="16.375" style="3" customWidth="1"/>
    <col min="15366" max="15366" width="13" style="3" customWidth="1"/>
    <col min="15367" max="15613" width="9" style="3"/>
    <col min="15614" max="15614" width="9" style="3" hidden="1" customWidth="1"/>
    <col min="15615" max="15615" width="33.875" style="3" customWidth="1"/>
    <col min="15616" max="15617" width="17.75" style="3" customWidth="1"/>
    <col min="15618" max="15618" width="13.375" style="3" customWidth="1"/>
    <col min="15619" max="15619" width="28.25" style="3" customWidth="1"/>
    <col min="15620" max="15621" width="16.375" style="3" customWidth="1"/>
    <col min="15622" max="15622" width="13" style="3" customWidth="1"/>
    <col min="15623" max="15869" width="9" style="3"/>
    <col min="15870" max="15870" width="9" style="3" hidden="1" customWidth="1"/>
    <col min="15871" max="15871" width="33.875" style="3" customWidth="1"/>
    <col min="15872" max="15873" width="17.75" style="3" customWidth="1"/>
    <col min="15874" max="15874" width="13.375" style="3" customWidth="1"/>
    <col min="15875" max="15875" width="28.25" style="3" customWidth="1"/>
    <col min="15876" max="15877" width="16.375" style="3" customWidth="1"/>
    <col min="15878" max="15878" width="13" style="3" customWidth="1"/>
    <col min="15879" max="16125" width="9" style="3"/>
    <col min="16126" max="16126" width="9" style="3" hidden="1" customWidth="1"/>
    <col min="16127" max="16127" width="33.875" style="3" customWidth="1"/>
    <col min="16128" max="16129" width="17.75" style="3" customWidth="1"/>
    <col min="16130" max="16130" width="13.375" style="3" customWidth="1"/>
    <col min="16131" max="16131" width="28.25" style="3" customWidth="1"/>
    <col min="16132" max="16133" width="16.375" style="3" customWidth="1"/>
    <col min="16134" max="16134" width="13" style="3" customWidth="1"/>
    <col min="16135" max="16384" width="9" style="3"/>
  </cols>
  <sheetData>
    <row r="1" ht="42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9" customHeight="1" spans="1:8">
      <c r="A2" s="6"/>
      <c r="B2" s="6"/>
      <c r="C2" s="7"/>
      <c r="D2" s="6"/>
      <c r="E2" s="6"/>
      <c r="F2" s="6"/>
      <c r="G2" s="6"/>
      <c r="H2" s="8" t="s">
        <v>1</v>
      </c>
    </row>
    <row r="3" ht="28" customHeight="1" spans="1:8">
      <c r="A3" s="9" t="s">
        <v>2</v>
      </c>
      <c r="B3" s="9"/>
      <c r="C3" s="9"/>
      <c r="D3" s="9"/>
      <c r="E3" s="9" t="s">
        <v>3</v>
      </c>
      <c r="F3" s="9"/>
      <c r="G3" s="9"/>
      <c r="H3" s="9"/>
    </row>
    <row r="4" ht="28" customHeight="1" spans="1:8">
      <c r="A4" s="10" t="s">
        <v>4</v>
      </c>
      <c r="B4" s="11" t="s">
        <v>5</v>
      </c>
      <c r="C4" s="11" t="s">
        <v>6</v>
      </c>
      <c r="D4" s="11" t="s">
        <v>7</v>
      </c>
      <c r="E4" s="10" t="s">
        <v>4</v>
      </c>
      <c r="F4" s="11" t="s">
        <v>5</v>
      </c>
      <c r="G4" s="11" t="s">
        <v>6</v>
      </c>
      <c r="H4" s="11" t="s">
        <v>7</v>
      </c>
    </row>
    <row r="5" ht="28" customHeight="1" spans="1:8">
      <c r="A5" s="12" t="s">
        <v>8</v>
      </c>
      <c r="B5" s="13">
        <f>SUM(B6,B7,B18)</f>
        <v>37358.963</v>
      </c>
      <c r="C5" s="13">
        <f>SUM(C6,C7,C18)</f>
        <v>18582.522841</v>
      </c>
      <c r="D5" s="14">
        <f>IF(AND(B5&lt;&gt;0,C5&lt;&gt;0),C5/B5,"")</f>
        <v>0.497404674776439</v>
      </c>
      <c r="E5" s="12" t="s">
        <v>9</v>
      </c>
      <c r="F5" s="13">
        <f>SUM(F6:F24)</f>
        <v>92212.197889</v>
      </c>
      <c r="G5" s="13">
        <f>SUM(G6:G24)</f>
        <v>29103.678681</v>
      </c>
      <c r="H5" s="14">
        <f>IF(AND(F5&lt;&gt;0,G5&lt;&gt;0),G5/F5,"")</f>
        <v>0.315616364724691</v>
      </c>
    </row>
    <row r="6" ht="28" customHeight="1" spans="1:8">
      <c r="A6" s="15" t="s">
        <v>10</v>
      </c>
      <c r="B6" s="16">
        <v>28000</v>
      </c>
      <c r="C6" s="16">
        <v>14782.515772</v>
      </c>
      <c r="D6" s="14">
        <f t="shared" ref="D6:D29" si="0">IF(AND(B6&lt;&gt;0,C6&lt;&gt;0),C6/B6,"")</f>
        <v>0.527946991857143</v>
      </c>
      <c r="E6" s="15" t="s">
        <v>11</v>
      </c>
      <c r="F6" s="16">
        <v>8529.154238</v>
      </c>
      <c r="G6" s="16">
        <v>2292.719979</v>
      </c>
      <c r="H6" s="14">
        <f t="shared" ref="H6:H29" si="1">IF(AND(F6&lt;&gt;0,G6&lt;&gt;0),G6/F6,"")</f>
        <v>0.268809768826225</v>
      </c>
    </row>
    <row r="7" ht="28" customHeight="1" spans="1:8">
      <c r="A7" s="15" t="s">
        <v>12</v>
      </c>
      <c r="B7" s="16">
        <f>SUM(B8,B12,B13,B14,B15,B16,B17)</f>
        <v>9358.963</v>
      </c>
      <c r="C7" s="16">
        <f>SUM(C8,C12,C13,C14,C15,C16,C17)</f>
        <v>3800.007069</v>
      </c>
      <c r="D7" s="14">
        <f t="shared" si="0"/>
        <v>0.406028645374493</v>
      </c>
      <c r="E7" s="15" t="s">
        <v>13</v>
      </c>
      <c r="F7" s="16">
        <v>19.016686</v>
      </c>
      <c r="G7" s="16">
        <v>1.5</v>
      </c>
      <c r="H7" s="14">
        <f t="shared" si="1"/>
        <v>0.0788780968461066</v>
      </c>
    </row>
    <row r="8" ht="28" customHeight="1" spans="1:8">
      <c r="A8" s="15" t="s">
        <v>14</v>
      </c>
      <c r="B8" s="16">
        <f>SUM(B9:B11)</f>
        <v>2800</v>
      </c>
      <c r="C8" s="16">
        <f>SUM(C9:C11)</f>
        <v>2009.778622</v>
      </c>
      <c r="D8" s="14">
        <f t="shared" si="0"/>
        <v>0.717778079285714</v>
      </c>
      <c r="E8" s="15" t="s">
        <v>15</v>
      </c>
      <c r="F8" s="16">
        <v>9340.199579</v>
      </c>
      <c r="G8" s="16">
        <v>3834.605919</v>
      </c>
      <c r="H8" s="14">
        <f t="shared" si="1"/>
        <v>0.410548606222668</v>
      </c>
    </row>
    <row r="9" ht="28" customHeight="1" spans="1:8">
      <c r="A9" s="15" t="s">
        <v>16</v>
      </c>
      <c r="B9" s="16">
        <v>1400</v>
      </c>
      <c r="C9" s="16">
        <v>968.968891</v>
      </c>
      <c r="D9" s="14">
        <f t="shared" si="0"/>
        <v>0.692120636428571</v>
      </c>
      <c r="E9" s="15" t="s">
        <v>17</v>
      </c>
      <c r="F9" s="16">
        <v>25672.0672</v>
      </c>
      <c r="G9" s="16">
        <v>8400.308479</v>
      </c>
      <c r="H9" s="14">
        <f t="shared" si="1"/>
        <v>0.327215896310835</v>
      </c>
    </row>
    <row r="10" ht="28" customHeight="1" spans="1:8">
      <c r="A10" s="15" t="s">
        <v>18</v>
      </c>
      <c r="B10" s="16">
        <v>750</v>
      </c>
      <c r="C10" s="16">
        <v>453.646955</v>
      </c>
      <c r="D10" s="14">
        <f t="shared" si="0"/>
        <v>0.604862606666667</v>
      </c>
      <c r="E10" s="15" t="s">
        <v>19</v>
      </c>
      <c r="F10" s="16">
        <v>768.816111</v>
      </c>
      <c r="G10" s="16">
        <v>38.425272</v>
      </c>
      <c r="H10" s="14">
        <f t="shared" si="1"/>
        <v>0.0499797954936457</v>
      </c>
    </row>
    <row r="11" ht="28" customHeight="1" spans="1:8">
      <c r="A11" s="15" t="s">
        <v>20</v>
      </c>
      <c r="B11" s="16">
        <v>650</v>
      </c>
      <c r="C11" s="16">
        <v>587.162776</v>
      </c>
      <c r="D11" s="14">
        <f t="shared" si="0"/>
        <v>0.903327347692308</v>
      </c>
      <c r="E11" s="15" t="s">
        <v>21</v>
      </c>
      <c r="F11" s="16">
        <v>2014.238585</v>
      </c>
      <c r="G11" s="16">
        <v>509.428088</v>
      </c>
      <c r="H11" s="14">
        <f t="shared" si="1"/>
        <v>0.252913478966048</v>
      </c>
    </row>
    <row r="12" ht="28" customHeight="1" spans="1:8">
      <c r="A12" s="15" t="s">
        <v>22</v>
      </c>
      <c r="B12" s="16">
        <v>3175.6996</v>
      </c>
      <c r="C12" s="16">
        <v>435.912913</v>
      </c>
      <c r="D12" s="14">
        <f t="shared" si="0"/>
        <v>0.137265159777707</v>
      </c>
      <c r="E12" s="15" t="s">
        <v>23</v>
      </c>
      <c r="F12" s="16">
        <v>12526.611577</v>
      </c>
      <c r="G12" s="16">
        <v>5571.962588</v>
      </c>
      <c r="H12" s="14">
        <f t="shared" si="1"/>
        <v>0.44481003931108</v>
      </c>
    </row>
    <row r="13" ht="28" customHeight="1" spans="1:8">
      <c r="A13" s="15" t="s">
        <v>24</v>
      </c>
      <c r="B13" s="16">
        <v>2211</v>
      </c>
      <c r="C13" s="16">
        <v>794.684729</v>
      </c>
      <c r="D13" s="14">
        <f t="shared" si="0"/>
        <v>0.3594232152872</v>
      </c>
      <c r="E13" s="15" t="s">
        <v>25</v>
      </c>
      <c r="F13" s="16">
        <v>4315.753212</v>
      </c>
      <c r="G13" s="16">
        <v>1172.600905</v>
      </c>
      <c r="H13" s="14">
        <f t="shared" si="1"/>
        <v>0.271702492565972</v>
      </c>
    </row>
    <row r="14" ht="28" customHeight="1" spans="1:8">
      <c r="A14" s="15" t="s">
        <v>26</v>
      </c>
      <c r="B14" s="16">
        <v>0</v>
      </c>
      <c r="C14" s="16"/>
      <c r="D14" s="14" t="str">
        <f t="shared" si="0"/>
        <v/>
      </c>
      <c r="E14" s="15" t="s">
        <v>27</v>
      </c>
      <c r="F14" s="16">
        <v>1668.791266</v>
      </c>
      <c r="G14" s="16">
        <v>568.306896</v>
      </c>
      <c r="H14" s="14">
        <f t="shared" si="1"/>
        <v>0.340550018195026</v>
      </c>
    </row>
    <row r="15" ht="28" customHeight="1" spans="1:8">
      <c r="A15" s="15" t="s">
        <v>28</v>
      </c>
      <c r="B15" s="16">
        <v>1172.2634</v>
      </c>
      <c r="C15" s="16">
        <v>559.630805</v>
      </c>
      <c r="D15" s="14">
        <f t="shared" si="0"/>
        <v>0.477393395545745</v>
      </c>
      <c r="E15" s="15" t="s">
        <v>29</v>
      </c>
      <c r="F15" s="16">
        <v>8026.307927</v>
      </c>
      <c r="G15" s="16">
        <v>2883.743698</v>
      </c>
      <c r="H15" s="14">
        <f t="shared" si="1"/>
        <v>0.359286452030985</v>
      </c>
    </row>
    <row r="16" ht="28" customHeight="1" spans="1:8">
      <c r="A16" s="15" t="s">
        <v>30</v>
      </c>
      <c r="B16" s="16">
        <v>0</v>
      </c>
      <c r="C16" s="16"/>
      <c r="D16" s="14" t="str">
        <f t="shared" si="0"/>
        <v/>
      </c>
      <c r="E16" s="15" t="s">
        <v>31</v>
      </c>
      <c r="F16" s="16">
        <v>8274.15454</v>
      </c>
      <c r="G16" s="16">
        <v>1505.794266</v>
      </c>
      <c r="H16" s="14">
        <f t="shared" si="1"/>
        <v>0.18198768934282</v>
      </c>
    </row>
    <row r="17" ht="28" customHeight="1" spans="1:8">
      <c r="A17" s="15" t="s">
        <v>32</v>
      </c>
      <c r="B17" s="16">
        <v>0</v>
      </c>
      <c r="C17" s="16"/>
      <c r="D17" s="14" t="str">
        <f t="shared" si="0"/>
        <v/>
      </c>
      <c r="E17" s="15" t="s">
        <v>33</v>
      </c>
      <c r="F17" s="16">
        <v>100</v>
      </c>
      <c r="G17" s="16"/>
      <c r="H17" s="14" t="str">
        <f t="shared" si="1"/>
        <v/>
      </c>
    </row>
    <row r="18" ht="28" customHeight="1" spans="1:8">
      <c r="A18" s="15" t="s">
        <v>34</v>
      </c>
      <c r="B18" s="16">
        <v>0</v>
      </c>
      <c r="C18" s="16"/>
      <c r="D18" s="14" t="str">
        <f t="shared" si="0"/>
        <v/>
      </c>
      <c r="E18" s="15" t="s">
        <v>35</v>
      </c>
      <c r="F18" s="16">
        <v>4597.609</v>
      </c>
      <c r="G18" s="16">
        <v>322.408573</v>
      </c>
      <c r="H18" s="14">
        <f t="shared" si="1"/>
        <v>0.0701252701132262</v>
      </c>
    </row>
    <row r="19" ht="28" customHeight="1" spans="1:8">
      <c r="A19" s="12" t="s">
        <v>36</v>
      </c>
      <c r="B19" s="13">
        <f>SUM(B20:B23)</f>
        <v>13151.70715</v>
      </c>
      <c r="C19" s="13">
        <f>SUM(C20:C23)</f>
        <v>6834.426222</v>
      </c>
      <c r="D19" s="14">
        <f t="shared" si="0"/>
        <v>0.519660766777338</v>
      </c>
      <c r="E19" s="15" t="s">
        <v>37</v>
      </c>
      <c r="F19" s="16">
        <v>11.6654</v>
      </c>
      <c r="G19" s="16">
        <v>11.6654</v>
      </c>
      <c r="H19" s="14">
        <f t="shared" si="1"/>
        <v>1</v>
      </c>
    </row>
    <row r="20" ht="28" customHeight="1" spans="1:8">
      <c r="A20" s="17" t="s">
        <v>38</v>
      </c>
      <c r="B20" s="18">
        <v>7454.08315</v>
      </c>
      <c r="C20" s="18">
        <v>2906.126693</v>
      </c>
      <c r="D20" s="14">
        <f t="shared" si="0"/>
        <v>0.38987044208113</v>
      </c>
      <c r="E20" s="15" t="s">
        <v>39</v>
      </c>
      <c r="F20" s="16">
        <v>2996.731</v>
      </c>
      <c r="G20" s="16">
        <v>1454.7473</v>
      </c>
      <c r="H20" s="14">
        <f t="shared" si="1"/>
        <v>0.485444739617937</v>
      </c>
    </row>
    <row r="21" ht="28" customHeight="1" spans="1:8">
      <c r="A21" s="19" t="s">
        <v>40</v>
      </c>
      <c r="B21" s="16">
        <v>5575</v>
      </c>
      <c r="C21" s="16">
        <v>2987.9</v>
      </c>
      <c r="D21" s="14">
        <f t="shared" si="0"/>
        <v>0.535946188340807</v>
      </c>
      <c r="E21" s="15" t="s">
        <v>41</v>
      </c>
      <c r="F21" s="16">
        <v>162.6919</v>
      </c>
      <c r="G21" s="16"/>
      <c r="H21" s="14" t="str">
        <f t="shared" si="1"/>
        <v/>
      </c>
    </row>
    <row r="22" ht="28" customHeight="1" spans="1:8">
      <c r="A22" s="19" t="s">
        <v>42</v>
      </c>
      <c r="B22" s="16"/>
      <c r="C22" s="16"/>
      <c r="D22" s="14" t="str">
        <f t="shared" si="0"/>
        <v/>
      </c>
      <c r="E22" s="15" t="s">
        <v>43</v>
      </c>
      <c r="F22" s="16">
        <v>2138.389668</v>
      </c>
      <c r="G22" s="16">
        <v>535.371318</v>
      </c>
      <c r="H22" s="14">
        <f t="shared" si="1"/>
        <v>0.250361908314271</v>
      </c>
    </row>
    <row r="23" ht="28" customHeight="1" spans="1:8">
      <c r="A23" s="19" t="s">
        <v>44</v>
      </c>
      <c r="B23" s="16">
        <v>122.624</v>
      </c>
      <c r="C23" s="16">
        <v>940.399529</v>
      </c>
      <c r="D23" s="14">
        <f t="shared" si="0"/>
        <v>7.66896797527401</v>
      </c>
      <c r="E23" s="15" t="s">
        <v>45</v>
      </c>
      <c r="F23" s="16">
        <v>1050</v>
      </c>
      <c r="G23" s="16"/>
      <c r="H23" s="14" t="str">
        <f t="shared" si="1"/>
        <v/>
      </c>
    </row>
    <row r="24" ht="28" customHeight="1" spans="1:8">
      <c r="A24" s="12" t="s">
        <v>46</v>
      </c>
      <c r="B24" s="13">
        <v>0</v>
      </c>
      <c r="C24" s="13"/>
      <c r="D24" s="14" t="str">
        <f t="shared" si="0"/>
        <v/>
      </c>
      <c r="E24" s="15" t="s">
        <v>47</v>
      </c>
      <c r="F24" s="16"/>
      <c r="G24" s="16">
        <v>0.09</v>
      </c>
      <c r="H24" s="14" t="str">
        <f t="shared" si="1"/>
        <v/>
      </c>
    </row>
    <row r="25" ht="28" customHeight="1" spans="1:8">
      <c r="A25" s="12" t="s">
        <v>48</v>
      </c>
      <c r="B25" s="13">
        <v>7724.525397</v>
      </c>
      <c r="C25" s="13"/>
      <c r="D25" s="14" t="str">
        <f t="shared" si="0"/>
        <v/>
      </c>
      <c r="E25" s="12" t="s">
        <v>49</v>
      </c>
      <c r="F25" s="13">
        <v>0</v>
      </c>
      <c r="G25" s="13"/>
      <c r="H25" s="14" t="str">
        <f t="shared" si="1"/>
        <v/>
      </c>
    </row>
    <row r="26" ht="28" customHeight="1" spans="1:8">
      <c r="A26" s="12" t="s">
        <v>50</v>
      </c>
      <c r="B26" s="13">
        <v>0</v>
      </c>
      <c r="C26" s="13"/>
      <c r="D26" s="14" t="str">
        <f t="shared" si="0"/>
        <v/>
      </c>
      <c r="E26" s="12" t="s">
        <v>51</v>
      </c>
      <c r="F26" s="13">
        <v>0</v>
      </c>
      <c r="G26" s="13"/>
      <c r="H26" s="14" t="str">
        <f t="shared" si="1"/>
        <v/>
      </c>
    </row>
    <row r="27" ht="28" customHeight="1" spans="1:8">
      <c r="A27" s="12" t="s">
        <v>52</v>
      </c>
      <c r="B27" s="13">
        <v>43000</v>
      </c>
      <c r="C27" s="13">
        <v>8696.68534</v>
      </c>
      <c r="D27" s="14">
        <f t="shared" si="0"/>
        <v>0.20224849627907</v>
      </c>
      <c r="E27" s="12" t="s">
        <v>53</v>
      </c>
      <c r="F27" s="13">
        <v>0</v>
      </c>
      <c r="G27" s="13"/>
      <c r="H27" s="14" t="str">
        <f t="shared" si="1"/>
        <v/>
      </c>
    </row>
    <row r="28" ht="28" customHeight="1" spans="1:8">
      <c r="A28" s="12"/>
      <c r="B28" s="13"/>
      <c r="C28" s="13"/>
      <c r="D28" s="14" t="str">
        <f t="shared" si="0"/>
        <v/>
      </c>
      <c r="E28" s="12" t="s">
        <v>54</v>
      </c>
      <c r="F28" s="13">
        <v>8905.960531</v>
      </c>
      <c r="G28" s="13">
        <v>5009.955722</v>
      </c>
      <c r="H28" s="14">
        <f t="shared" si="1"/>
        <v>0.562539627765166</v>
      </c>
    </row>
    <row r="29" ht="28" customHeight="1" spans="1:11">
      <c r="A29" s="10" t="s">
        <v>55</v>
      </c>
      <c r="B29" s="13">
        <f>SUM(B5,B19,B24,B25,B26,B27)</f>
        <v>101235.195547</v>
      </c>
      <c r="C29" s="13">
        <f>SUM(C5,C19,C24,C25,C26,C27)</f>
        <v>34113.634403</v>
      </c>
      <c r="D29" s="14">
        <f t="shared" si="0"/>
        <v>0.336974055501895</v>
      </c>
      <c r="E29" s="10" t="s">
        <v>56</v>
      </c>
      <c r="F29" s="13">
        <f>SUM(F5,F25,F26,F27,F28)</f>
        <v>101118.15842</v>
      </c>
      <c r="G29" s="13">
        <f>SUM(G5,G25,G26,G27,G28)</f>
        <v>34113.634403</v>
      </c>
      <c r="H29" s="14">
        <f t="shared" si="1"/>
        <v>0.337364079172675</v>
      </c>
      <c r="I29" s="34"/>
      <c r="K29" s="35"/>
    </row>
    <row r="30" ht="17.6" customHeight="1" spans="1:8">
      <c r="A30" s="20"/>
      <c r="B30" s="21"/>
      <c r="C30" s="21"/>
      <c r="D30" s="22"/>
      <c r="E30" s="20"/>
      <c r="F30" s="21"/>
      <c r="G30" s="21"/>
      <c r="H30" s="22"/>
    </row>
    <row r="31" ht="28" customHeight="1" spans="1:8">
      <c r="A31" s="12" t="s">
        <v>57</v>
      </c>
      <c r="B31" s="13">
        <f>SUM(B32:B34)</f>
        <v>37582.186018</v>
      </c>
      <c r="C31" s="13">
        <f>SUM(C32:C34)</f>
        <v>15051.423424</v>
      </c>
      <c r="D31" s="14">
        <f>IF(AND(B31&lt;&gt;0,C31&lt;&gt;0),C31/B31,"")</f>
        <v>0.400493558751242</v>
      </c>
      <c r="E31" s="12" t="s">
        <v>58</v>
      </c>
      <c r="F31" s="13">
        <f>SUM(F32,F33,F37)</f>
        <v>-7341.026063</v>
      </c>
      <c r="G31" s="13">
        <f>SUM(G32,G33,G37)</f>
        <v>26019.013688</v>
      </c>
      <c r="H31" s="14">
        <f>IF(AND(F31&lt;&gt;0,G31&lt;&gt;0),G31/F31,"")</f>
        <v>-3.54432928921751</v>
      </c>
    </row>
    <row r="32" ht="28" customHeight="1" spans="1:8">
      <c r="A32" s="15" t="s">
        <v>59</v>
      </c>
      <c r="B32" s="16">
        <v>35308.627858</v>
      </c>
      <c r="C32" s="16">
        <v>5573.749564</v>
      </c>
      <c r="D32" s="14">
        <f t="shared" ref="D32:D47" si="2">IF(AND(B32&lt;&gt;0,C32&lt;&gt;0),C32/B32,"")</f>
        <v>0.157858005312918</v>
      </c>
      <c r="E32" s="15" t="s">
        <v>60</v>
      </c>
      <c r="F32" s="16">
        <v>0</v>
      </c>
      <c r="G32" s="16"/>
      <c r="H32" s="14" t="str">
        <f t="shared" ref="H32:H47" si="3">IF(AND(F32&lt;&gt;0,G32&lt;&gt;0),G32/F32,"")</f>
        <v/>
      </c>
    </row>
    <row r="33" ht="28" customHeight="1" spans="1:8">
      <c r="A33" s="15" t="s">
        <v>61</v>
      </c>
      <c r="B33" s="16">
        <v>2100</v>
      </c>
      <c r="C33" s="16">
        <v>877.67386</v>
      </c>
      <c r="D33" s="14">
        <f t="shared" si="2"/>
        <v>0.417939933333333</v>
      </c>
      <c r="E33" s="15" t="s">
        <v>62</v>
      </c>
      <c r="F33" s="16">
        <f>SUM(F34:F36)</f>
        <v>-9840.558123</v>
      </c>
      <c r="G33" s="16">
        <f>SUM(G34:G36)</f>
        <v>11915.539776</v>
      </c>
      <c r="H33" s="14">
        <f t="shared" si="3"/>
        <v>-1.21086015925766</v>
      </c>
    </row>
    <row r="34" ht="30" customHeight="1" spans="1:8">
      <c r="A34" s="15" t="s">
        <v>63</v>
      </c>
      <c r="B34" s="16">
        <v>173.55816</v>
      </c>
      <c r="C34" s="16">
        <v>8600</v>
      </c>
      <c r="D34" s="14">
        <f t="shared" si="2"/>
        <v>49.5511130101863</v>
      </c>
      <c r="E34" s="15" t="s">
        <v>64</v>
      </c>
      <c r="F34" s="16">
        <v>-11940.558123</v>
      </c>
      <c r="G34" s="16">
        <v>11630.105789</v>
      </c>
      <c r="H34" s="14">
        <f t="shared" si="3"/>
        <v>-0.974000182336368</v>
      </c>
    </row>
    <row r="35" ht="30" customHeight="1" spans="1:8">
      <c r="A35" s="12" t="s">
        <v>65</v>
      </c>
      <c r="B35" s="13">
        <f>SUM(B36,B37,B41)</f>
        <v>34.532</v>
      </c>
      <c r="C35" s="13">
        <f>SUM(C36,C37,C41)</f>
        <v>11</v>
      </c>
      <c r="D35" s="14">
        <f t="shared" si="2"/>
        <v>0.318545117572107</v>
      </c>
      <c r="E35" s="15" t="s">
        <v>66</v>
      </c>
      <c r="F35" s="16">
        <v>2100</v>
      </c>
      <c r="G35" s="16">
        <v>285.433987</v>
      </c>
      <c r="H35" s="14">
        <f t="shared" si="3"/>
        <v>0.135920946190476</v>
      </c>
    </row>
    <row r="36" ht="30" customHeight="1" spans="1:8">
      <c r="A36" s="15" t="s">
        <v>67</v>
      </c>
      <c r="B36" s="16">
        <v>0</v>
      </c>
      <c r="C36" s="16"/>
      <c r="D36" s="14" t="str">
        <f t="shared" si="2"/>
        <v/>
      </c>
      <c r="E36" s="15" t="s">
        <v>68</v>
      </c>
      <c r="F36" s="16"/>
      <c r="G36" s="16"/>
      <c r="H36" s="14" t="str">
        <f t="shared" si="3"/>
        <v/>
      </c>
    </row>
    <row r="37" ht="30" customHeight="1" spans="1:8">
      <c r="A37" s="15" t="s">
        <v>69</v>
      </c>
      <c r="B37" s="16">
        <f>SUM(B38:B40)</f>
        <v>34.532</v>
      </c>
      <c r="C37" s="16">
        <f>SUM(C38:C40)</f>
        <v>0</v>
      </c>
      <c r="D37" s="14" t="str">
        <f t="shared" si="2"/>
        <v/>
      </c>
      <c r="E37" s="15" t="s">
        <v>70</v>
      </c>
      <c r="F37" s="16">
        <f>SUM(F38,F43)</f>
        <v>2499.53206</v>
      </c>
      <c r="G37" s="16">
        <f>SUM(G38,G43)</f>
        <v>14103.473912</v>
      </c>
      <c r="H37" s="14">
        <f t="shared" si="3"/>
        <v>5.64244569521545</v>
      </c>
    </row>
    <row r="38" ht="30" customHeight="1" spans="1:8">
      <c r="A38" s="15" t="s">
        <v>71</v>
      </c>
      <c r="B38" s="16">
        <v>34.532</v>
      </c>
      <c r="C38" s="16"/>
      <c r="D38" s="14" t="str">
        <f t="shared" si="2"/>
        <v/>
      </c>
      <c r="E38" s="15" t="s">
        <v>72</v>
      </c>
      <c r="F38" s="16">
        <f>SUM(F39:F42)</f>
        <v>49.53206</v>
      </c>
      <c r="G38" s="16">
        <f>SUM(G39:G42)</f>
        <v>0</v>
      </c>
      <c r="H38" s="14" t="str">
        <f t="shared" si="3"/>
        <v/>
      </c>
    </row>
    <row r="39" ht="30" customHeight="1" spans="1:8">
      <c r="A39" s="15" t="s">
        <v>73</v>
      </c>
      <c r="B39" s="16"/>
      <c r="C39" s="16"/>
      <c r="D39" s="14" t="str">
        <f t="shared" si="2"/>
        <v/>
      </c>
      <c r="E39" s="15" t="s">
        <v>74</v>
      </c>
      <c r="F39" s="16">
        <v>34.532</v>
      </c>
      <c r="G39" s="16"/>
      <c r="H39" s="14" t="str">
        <f t="shared" si="3"/>
        <v/>
      </c>
    </row>
    <row r="40" ht="30" customHeight="1" spans="1:8">
      <c r="A40" s="15" t="s">
        <v>75</v>
      </c>
      <c r="B40" s="23"/>
      <c r="C40" s="23"/>
      <c r="D40" s="14" t="str">
        <f t="shared" si="2"/>
        <v/>
      </c>
      <c r="E40" s="15" t="s">
        <v>76</v>
      </c>
      <c r="F40" s="16">
        <v>15.00006</v>
      </c>
      <c r="G40" s="16"/>
      <c r="H40" s="14" t="str">
        <f t="shared" si="3"/>
        <v/>
      </c>
    </row>
    <row r="41" ht="30" customHeight="1" spans="1:8">
      <c r="A41" s="15" t="s">
        <v>77</v>
      </c>
      <c r="B41" s="23">
        <v>0</v>
      </c>
      <c r="C41" s="23">
        <v>11</v>
      </c>
      <c r="D41" s="14" t="str">
        <f t="shared" si="2"/>
        <v/>
      </c>
      <c r="E41" s="15" t="s">
        <v>78</v>
      </c>
      <c r="F41" s="16">
        <v>0</v>
      </c>
      <c r="G41" s="16"/>
      <c r="H41" s="14" t="str">
        <f t="shared" si="3"/>
        <v/>
      </c>
    </row>
    <row r="42" s="1" customFormat="1" ht="30" customHeight="1" spans="1:8">
      <c r="A42" s="24" t="s">
        <v>79</v>
      </c>
      <c r="B42" s="25">
        <v>0</v>
      </c>
      <c r="C42" s="25"/>
      <c r="D42" s="14" t="str">
        <f t="shared" si="2"/>
        <v/>
      </c>
      <c r="E42" s="15" t="s">
        <v>80</v>
      </c>
      <c r="F42" s="16">
        <v>0</v>
      </c>
      <c r="G42" s="16"/>
      <c r="H42" s="14" t="str">
        <f t="shared" si="3"/>
        <v/>
      </c>
    </row>
    <row r="43" s="1" customFormat="1" ht="28" customHeight="1" spans="1:8">
      <c r="A43" s="26" t="s">
        <v>81</v>
      </c>
      <c r="B43" s="27">
        <v>2450</v>
      </c>
      <c r="C43" s="27">
        <v>15140</v>
      </c>
      <c r="D43" s="14">
        <f t="shared" si="2"/>
        <v>6.17959183673469</v>
      </c>
      <c r="E43" s="15" t="s">
        <v>82</v>
      </c>
      <c r="F43" s="16">
        <v>2450</v>
      </c>
      <c r="G43" s="16">
        <v>14103.473912</v>
      </c>
      <c r="H43" s="14">
        <f t="shared" si="3"/>
        <v>5.75651996408163</v>
      </c>
    </row>
    <row r="44" ht="28" customHeight="1" spans="1:8">
      <c r="A44" s="12" t="s">
        <v>83</v>
      </c>
      <c r="B44" s="13">
        <v>15.00006</v>
      </c>
      <c r="C44" s="13"/>
      <c r="D44" s="14" t="str">
        <f t="shared" si="2"/>
        <v/>
      </c>
      <c r="E44" s="12" t="s">
        <v>84</v>
      </c>
      <c r="F44" s="13">
        <v>0</v>
      </c>
      <c r="G44" s="13"/>
      <c r="H44" s="14" t="str">
        <f t="shared" si="3"/>
        <v/>
      </c>
    </row>
    <row r="45" ht="28" customHeight="1" spans="1:8">
      <c r="A45" s="12"/>
      <c r="B45" s="13"/>
      <c r="C45" s="13"/>
      <c r="D45" s="14" t="str">
        <f t="shared" si="2"/>
        <v/>
      </c>
      <c r="E45" s="26" t="s">
        <v>85</v>
      </c>
      <c r="F45" s="13">
        <v>4357.283656</v>
      </c>
      <c r="G45" s="27">
        <v>531.443656</v>
      </c>
      <c r="H45" s="14">
        <f t="shared" si="3"/>
        <v>0.12196673385452</v>
      </c>
    </row>
    <row r="46" ht="28" customHeight="1" spans="1:8">
      <c r="A46" s="12"/>
      <c r="B46" s="13"/>
      <c r="C46" s="13"/>
      <c r="D46" s="14" t="str">
        <f t="shared" si="2"/>
        <v/>
      </c>
      <c r="E46" s="26" t="s">
        <v>86</v>
      </c>
      <c r="F46" s="13">
        <v>43000</v>
      </c>
      <c r="G46" s="27">
        <v>3651.96608</v>
      </c>
      <c r="H46" s="14">
        <f t="shared" si="3"/>
        <v>0.0849294437209302</v>
      </c>
    </row>
    <row r="47" ht="28" customHeight="1" spans="1:9">
      <c r="A47" s="28" t="s">
        <v>87</v>
      </c>
      <c r="B47" s="27">
        <f>SUM(B31,B35,B42,B43,B44)</f>
        <v>40081.718078</v>
      </c>
      <c r="C47" s="27">
        <f>SUM(C31,C35,C42,C43,C44)</f>
        <v>30202.423424</v>
      </c>
      <c r="D47" s="14">
        <f t="shared" si="2"/>
        <v>0.753521178039957</v>
      </c>
      <c r="E47" s="28" t="s">
        <v>88</v>
      </c>
      <c r="F47" s="27">
        <f>SUM(F31,F44,F45,F46)</f>
        <v>40016.257593</v>
      </c>
      <c r="G47" s="27">
        <f>SUM(G31,G44,G45,G46)</f>
        <v>30202.423424</v>
      </c>
      <c r="H47" s="14">
        <f t="shared" si="3"/>
        <v>0.754753823588023</v>
      </c>
      <c r="I47" s="34"/>
    </row>
    <row r="48" ht="18" customHeight="1" spans="1:8">
      <c r="A48" s="29"/>
      <c r="B48" s="30"/>
      <c r="C48" s="30"/>
      <c r="D48" s="22"/>
      <c r="E48" s="29"/>
      <c r="F48" s="30"/>
      <c r="G48" s="30"/>
      <c r="H48" s="22"/>
    </row>
    <row r="49" ht="28" customHeight="1" spans="1:8">
      <c r="A49" s="12" t="s">
        <v>89</v>
      </c>
      <c r="B49" s="13">
        <f>SUM(B50:B53)</f>
        <v>40115.4</v>
      </c>
      <c r="C49" s="13">
        <f>SUM(C50:C53)</f>
        <v>6882.589215</v>
      </c>
      <c r="D49" s="14">
        <f>IF(AND(B49&lt;&gt;0,C49&lt;&gt;0),C49/B49,"")</f>
        <v>0.171569751641514</v>
      </c>
      <c r="E49" s="12" t="s">
        <v>90</v>
      </c>
      <c r="F49" s="13">
        <f>SUM(F50:F60)</f>
        <v>12111.09537</v>
      </c>
      <c r="G49" s="13">
        <f>SUM(G50:G60)</f>
        <v>6425.468484</v>
      </c>
      <c r="H49" s="14">
        <f>IF(AND(F49&lt;&gt;0,G49&lt;&gt;0),G49/F49,"")</f>
        <v>0.530543958882226</v>
      </c>
    </row>
    <row r="50" ht="28" customHeight="1" spans="1:8">
      <c r="A50" s="15" t="s">
        <v>91</v>
      </c>
      <c r="B50" s="16">
        <v>12043.4</v>
      </c>
      <c r="C50" s="16">
        <v>6225.495116</v>
      </c>
      <c r="D50" s="14">
        <f t="shared" ref="D50:D63" si="4">IF(AND(B50&lt;&gt;0,C50&lt;&gt;0),C50/B50,"")</f>
        <v>0.516921726090639</v>
      </c>
      <c r="E50" s="15" t="s">
        <v>11</v>
      </c>
      <c r="F50" s="16">
        <v>1.9</v>
      </c>
      <c r="G50" s="16"/>
      <c r="H50" s="14" t="str">
        <f t="shared" ref="H50:H63" si="5">IF(AND(F50&lt;&gt;0,G50&lt;&gt;0),G50/F50,"")</f>
        <v/>
      </c>
    </row>
    <row r="51" ht="28" customHeight="1" spans="1:8">
      <c r="A51" s="15" t="s">
        <v>92</v>
      </c>
      <c r="B51" s="16">
        <v>72</v>
      </c>
      <c r="C51" s="16">
        <v>32.45</v>
      </c>
      <c r="D51" s="14">
        <f t="shared" si="4"/>
        <v>0.450694444444445</v>
      </c>
      <c r="E51" s="15" t="s">
        <v>93</v>
      </c>
      <c r="F51" s="16">
        <v>0</v>
      </c>
      <c r="G51" s="16"/>
      <c r="H51" s="14" t="str">
        <f t="shared" si="5"/>
        <v/>
      </c>
    </row>
    <row r="52" ht="28" customHeight="1" spans="1:8">
      <c r="A52" s="15" t="s">
        <v>94</v>
      </c>
      <c r="B52" s="16">
        <v>28000</v>
      </c>
      <c r="C52" s="16"/>
      <c r="D52" s="14" t="str">
        <f t="shared" si="4"/>
        <v/>
      </c>
      <c r="E52" s="15" t="s">
        <v>95</v>
      </c>
      <c r="F52" s="16">
        <v>13.12549</v>
      </c>
      <c r="G52" s="16"/>
      <c r="H52" s="14" t="str">
        <f t="shared" si="5"/>
        <v/>
      </c>
    </row>
    <row r="53" ht="28" customHeight="1" spans="1:8">
      <c r="A53" s="15" t="s">
        <v>96</v>
      </c>
      <c r="B53" s="16">
        <v>0</v>
      </c>
      <c r="C53" s="16">
        <v>624.644099</v>
      </c>
      <c r="D53" s="14" t="str">
        <f t="shared" si="4"/>
        <v/>
      </c>
      <c r="E53" s="15" t="s">
        <v>97</v>
      </c>
      <c r="F53" s="16">
        <v>44.293</v>
      </c>
      <c r="G53" s="16">
        <v>7.672</v>
      </c>
      <c r="H53" s="14">
        <f t="shared" si="5"/>
        <v>0.173210213803536</v>
      </c>
    </row>
    <row r="54" ht="28" customHeight="1" spans="1:8">
      <c r="A54" s="12"/>
      <c r="B54" s="13"/>
      <c r="C54" s="13"/>
      <c r="D54" s="14" t="str">
        <f t="shared" si="4"/>
        <v/>
      </c>
      <c r="E54" s="15" t="s">
        <v>98</v>
      </c>
      <c r="F54" s="16">
        <v>12043.479566</v>
      </c>
      <c r="G54" s="16">
        <v>6122.364344</v>
      </c>
      <c r="H54" s="14">
        <f t="shared" si="5"/>
        <v>0.50835510704764</v>
      </c>
    </row>
    <row r="55" ht="28" customHeight="1" spans="1:8">
      <c r="A55" s="12" t="s">
        <v>99</v>
      </c>
      <c r="B55" s="13">
        <v>1658.615993</v>
      </c>
      <c r="C55" s="13"/>
      <c r="D55" s="14" t="str">
        <f t="shared" si="4"/>
        <v/>
      </c>
      <c r="E55" s="15" t="s">
        <v>100</v>
      </c>
      <c r="F55" s="16">
        <v>1.297314</v>
      </c>
      <c r="G55" s="16">
        <v>1.297314</v>
      </c>
      <c r="H55" s="14">
        <f t="shared" si="5"/>
        <v>1</v>
      </c>
    </row>
    <row r="56" ht="28" customHeight="1" spans="1:8">
      <c r="A56" s="12"/>
      <c r="B56" s="13"/>
      <c r="C56" s="13"/>
      <c r="D56" s="14" t="str">
        <f t="shared" si="4"/>
        <v/>
      </c>
      <c r="E56" s="15" t="s">
        <v>101</v>
      </c>
      <c r="F56" s="16">
        <v>0</v>
      </c>
      <c r="G56" s="16"/>
      <c r="H56" s="14" t="str">
        <f t="shared" si="5"/>
        <v/>
      </c>
    </row>
    <row r="57" ht="28" customHeight="1" spans="1:8">
      <c r="A57" s="12"/>
      <c r="B57" s="13"/>
      <c r="C57" s="13"/>
      <c r="D57" s="14" t="str">
        <f t="shared" si="4"/>
        <v/>
      </c>
      <c r="E57" s="15" t="s">
        <v>102</v>
      </c>
      <c r="F57" s="16">
        <v>7</v>
      </c>
      <c r="G57" s="16"/>
      <c r="H57" s="14" t="str">
        <f t="shared" si="5"/>
        <v/>
      </c>
    </row>
    <row r="58" ht="28" customHeight="1" spans="1:8">
      <c r="A58" s="12"/>
      <c r="B58" s="13"/>
      <c r="C58" s="13"/>
      <c r="D58" s="14" t="str">
        <f t="shared" si="4"/>
        <v/>
      </c>
      <c r="E58" s="15" t="s">
        <v>103</v>
      </c>
      <c r="F58" s="16">
        <v>0</v>
      </c>
      <c r="G58" s="16"/>
      <c r="H58" s="14" t="str">
        <f t="shared" si="5"/>
        <v/>
      </c>
    </row>
    <row r="59" ht="28" customHeight="1" spans="1:8">
      <c r="A59" s="12"/>
      <c r="B59" s="13"/>
      <c r="C59" s="13"/>
      <c r="D59" s="14" t="str">
        <f t="shared" si="4"/>
        <v/>
      </c>
      <c r="E59" s="15" t="s">
        <v>104</v>
      </c>
      <c r="F59" s="16">
        <v>0</v>
      </c>
      <c r="G59" s="16">
        <v>10.507159</v>
      </c>
      <c r="H59" s="14" t="str">
        <f t="shared" si="5"/>
        <v/>
      </c>
    </row>
    <row r="60" ht="28" customHeight="1" spans="1:8">
      <c r="A60" s="12"/>
      <c r="B60" s="13"/>
      <c r="C60" s="13"/>
      <c r="D60" s="14" t="str">
        <f t="shared" si="4"/>
        <v/>
      </c>
      <c r="E60" s="15" t="s">
        <v>105</v>
      </c>
      <c r="F60" s="16">
        <v>0</v>
      </c>
      <c r="G60" s="16">
        <v>283.627667</v>
      </c>
      <c r="H60" s="14" t="str">
        <f t="shared" si="5"/>
        <v/>
      </c>
    </row>
    <row r="61" ht="28" customHeight="1" spans="1:8">
      <c r="A61" s="12"/>
      <c r="B61" s="13"/>
      <c r="C61" s="13"/>
      <c r="D61" s="14" t="str">
        <f t="shared" si="4"/>
        <v/>
      </c>
      <c r="E61" s="12" t="s">
        <v>106</v>
      </c>
      <c r="F61" s="13">
        <v>0</v>
      </c>
      <c r="G61" s="13"/>
      <c r="H61" s="14" t="str">
        <f t="shared" si="5"/>
        <v/>
      </c>
    </row>
    <row r="62" ht="28" customHeight="1" spans="1:8">
      <c r="A62" s="12"/>
      <c r="B62" s="13"/>
      <c r="C62" s="13"/>
      <c r="D62" s="14" t="str">
        <f t="shared" si="4"/>
        <v/>
      </c>
      <c r="E62" s="12" t="s">
        <v>107</v>
      </c>
      <c r="F62" s="13">
        <v>29000</v>
      </c>
      <c r="G62" s="13"/>
      <c r="H62" s="14" t="str">
        <f t="shared" si="5"/>
        <v/>
      </c>
    </row>
    <row r="63" s="1" customFormat="1" ht="28" customHeight="1" spans="1:9">
      <c r="A63" s="10" t="s">
        <v>108</v>
      </c>
      <c r="B63" s="13">
        <f>SUM(B49,B55)</f>
        <v>41774.015993</v>
      </c>
      <c r="C63" s="13">
        <f>SUM(C49,C55)</f>
        <v>6882.589215</v>
      </c>
      <c r="D63" s="14">
        <f t="shared" si="4"/>
        <v>0.164757662182954</v>
      </c>
      <c r="E63" s="10" t="s">
        <v>109</v>
      </c>
      <c r="F63" s="13">
        <f>SUM(F49,F61,F62)</f>
        <v>41111.09537</v>
      </c>
      <c r="G63" s="13">
        <f>SUM(G49,G61,G62)</f>
        <v>6425.468484</v>
      </c>
      <c r="H63" s="14">
        <f t="shared" si="5"/>
        <v>0.15629523918472</v>
      </c>
      <c r="I63" s="34"/>
    </row>
    <row r="64" ht="17.6" customHeight="1" spans="1:8">
      <c r="A64" s="31"/>
      <c r="B64" s="32"/>
      <c r="C64" s="32"/>
      <c r="D64" s="22"/>
      <c r="E64" s="33"/>
      <c r="F64" s="32"/>
      <c r="G64" s="32"/>
      <c r="H64" s="22"/>
    </row>
    <row r="65" ht="28" customHeight="1" spans="1:9">
      <c r="A65" s="10" t="s">
        <v>110</v>
      </c>
      <c r="B65" s="36">
        <f>SUM(B29,B47,B63)</f>
        <v>183090.929618</v>
      </c>
      <c r="C65" s="13">
        <f>SUM(C29,C47,C63)</f>
        <v>71198.647042</v>
      </c>
      <c r="D65" s="14">
        <f>IF(AND(B65&lt;&gt;0,C65&lt;&gt;0),C65/B65,"")</f>
        <v>0.388870421874795</v>
      </c>
      <c r="E65" s="10" t="s">
        <v>111</v>
      </c>
      <c r="F65" s="13">
        <f>SUM(F29,F47,F63)</f>
        <v>182245.511383</v>
      </c>
      <c r="G65" s="13">
        <f>SUM(G29,G47,G63)</f>
        <v>70741.526311</v>
      </c>
      <c r="H65" s="14">
        <f>IF(AND(F65&lt;&gt;0,G65&lt;&gt;0),G65/F65,"")</f>
        <v>0.38816608307204</v>
      </c>
      <c r="I65" s="34"/>
    </row>
    <row r="66" ht="26.45" customHeight="1"/>
    <row r="67" ht="26.45" customHeight="1"/>
    <row r="68" ht="26.45" customHeight="1"/>
    <row r="69" ht="26.45" customHeight="1"/>
    <row r="70" ht="26.45" customHeight="1"/>
    <row r="71" ht="26.45" customHeight="1"/>
    <row r="72" ht="26.45" customHeight="1"/>
    <row r="73" ht="26.45" customHeight="1"/>
    <row r="74" ht="26.45" customHeight="1"/>
    <row r="75" ht="26.45" customHeight="1"/>
    <row r="76" ht="26.45" customHeight="1"/>
  </sheetData>
  <mergeCells count="3">
    <mergeCell ref="A1:H1"/>
    <mergeCell ref="A3:D3"/>
    <mergeCell ref="E3:H3"/>
  </mergeCells>
  <printOptions horizontalCentered="1"/>
  <pageMargins left="0.196527777777778" right="0.196527777777778" top="0.196527777777778" bottom="0.196527777777778" header="0.511805555555556" footer="0.511805555555556"/>
  <pageSetup paperSize="9" scale="43" pageOrder="overThenDown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人大报告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杜惠成</dc:creator>
  <cp:lastModifiedBy>张兰芬</cp:lastModifiedBy>
  <dcterms:created xsi:type="dcterms:W3CDTF">2014-12-04T03:28:00Z</dcterms:created>
  <cp:lastPrinted>2018-01-26T02:30:00Z</cp:lastPrinted>
  <dcterms:modified xsi:type="dcterms:W3CDTF">2025-10-20T07:17:34Z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60EE824A350D415B9BC5D91352371854</vt:lpwstr>
  </property>
</Properties>
</file>