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大报告" sheetId="15" r:id="rId1"/>
  </sheets>
  <definedNames>
    <definedName name="_xlnm.Print_Area" localSheetId="0">人大报告!$A$1:$I$65</definedName>
  </definedNames>
  <calcPr calcId="144525"/>
</workbook>
</file>

<file path=xl/sharedStrings.xml><?xml version="1.0" encoding="utf-8"?>
<sst xmlns="http://schemas.openxmlformats.org/spreadsheetml/2006/main" count="118" uniqueCount="113">
  <si>
    <t>中山市三角镇2023年度财政预算调整草案</t>
  </si>
  <si>
    <t>单位：万元</t>
  </si>
  <si>
    <t>报表ID</t>
  </si>
  <si>
    <t>收  入</t>
  </si>
  <si>
    <t>支  出</t>
  </si>
  <si>
    <t>科  目</t>
  </si>
  <si>
    <t>年初预算数</t>
  </si>
  <si>
    <t>调整变动</t>
  </si>
  <si>
    <t>调整预算数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</si>
  <si>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</si>
  <si>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</si>
  <si>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</si>
  <si>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</si>
  <si>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</si>
  <si>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</si>
  <si>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</si>
  <si>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</si>
  <si>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</si>
  <si>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</si>
  <si>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</si>
  <si>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</si>
  <si>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</si>
  <si>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</si>
  <si>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</si>
  <si>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</si>
  <si>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</si>
  <si>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</si>
  <si>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</si>
  <si>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</si>
  <si>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</si>
  <si>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</si>
  <si>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</si>
  <si>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</si>
  <si>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</si>
  <si>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</si>
  <si>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</si>
  <si>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</si>
  <si>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</si>
  <si>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</si>
  <si>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</si>
  <si>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</si>
  <si>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</si>
  <si>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</si>
  <si>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</si>
  <si>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</si>
  <si>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</si>
  <si>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</si>
  <si>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</si>
  <si>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</si>
  <si>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</si>
  <si>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</si>
  <si>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</si>
  <si>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</si>
  <si>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</si>
  <si>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</si>
  <si>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</si>
  <si>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</si>
  <si>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</si>
  <si>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</si>
  <si>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</si>
  <si>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</si>
  <si>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</si>
  <si>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</si>
  <si>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</si>
  <si>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</si>
  <si>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</si>
  <si>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</si>
  <si>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</si>
  <si>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1、大中型水库移民后期扶持基金收入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</si>
  <si>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</si>
  <si>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</si>
  <si>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</si>
  <si>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</si>
  <si>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</si>
  <si>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</si>
  <si>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</si>
  <si>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</si>
  <si>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</si>
  <si>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</si>
  <si>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</si>
  <si>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</si>
  <si>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</si>
  <si>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</si>
  <si>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（2）其他政府性基金安排的支出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</si>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</sst>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,##0.000000000000_ "/>
  </numFmts>
  <fonts count="31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21" fillId="0" borderId="0" applyFont="0" applyFill="0" applyBorder="0" applyAlignment="0" applyProtection="0"/>
    <xf numFmtId="0" fontId="22" fillId="0" borderId="10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/>
    <xf numFmtId="0" fontId="14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/>
    </xf>
    <xf numFmtId="0" fontId="2" fillId="0" borderId="0" xfId="61" applyFill="1" applyAlignment="1">
      <alignment vertical="center" wrapText="1"/>
    </xf>
    <xf numFmtId="0" fontId="3" fillId="0" borderId="0" xfId="61" applyFont="1" applyFill="1" applyBorder="1" applyAlignment="1">
      <alignment horizontal="left" vertical="center"/>
    </xf>
    <xf numFmtId="49" fontId="4" fillId="0" borderId="0" xfId="61" applyNumberFormat="1" applyFont="1" applyFill="1" applyBorder="1" applyAlignment="1">
      <alignment horizontal="center" vertical="center" wrapText="1" shrinkToFit="1"/>
    </xf>
    <xf numFmtId="49" fontId="5" fillId="0" borderId="1" xfId="61" applyNumberFormat="1" applyFont="1" applyFill="1" applyBorder="1" applyAlignment="1">
      <alignment horizontal="center" vertical="center" wrapText="1" shrinkToFit="1"/>
    </xf>
    <xf numFmtId="49" fontId="6" fillId="0" borderId="2" xfId="61" applyNumberFormat="1" applyFont="1" applyFill="1" applyBorder="1" applyAlignment="1">
      <alignment horizontal="center" vertical="center" wrapText="1" shrinkToFit="1"/>
    </xf>
    <xf numFmtId="49" fontId="6" fillId="0" borderId="3" xfId="61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 shrinkToFit="1"/>
    </xf>
    <xf numFmtId="49" fontId="6" fillId="0" borderId="3" xfId="61" applyNumberFormat="1" applyFont="1" applyFill="1" applyBorder="1" applyAlignment="1">
      <alignment horizontal="center" vertical="center" wrapText="1"/>
    </xf>
    <xf numFmtId="49" fontId="6" fillId="0" borderId="3" xfId="61" applyNumberFormat="1" applyFont="1" applyFill="1" applyBorder="1" applyAlignment="1">
      <alignment horizontal="center" vertical="center" wrapText="1" shrinkToFit="1"/>
    </xf>
    <xf numFmtId="176" fontId="3" fillId="0" borderId="2" xfId="61" applyNumberFormat="1" applyFont="1" applyFill="1" applyBorder="1" applyAlignment="1">
      <alignment horizontal="left" vertical="center"/>
    </xf>
    <xf numFmtId="49" fontId="6" fillId="0" borderId="3" xfId="61" applyNumberFormat="1" applyFont="1" applyFill="1" applyBorder="1" applyAlignment="1">
      <alignment horizontal="left" vertical="center" wrapText="1"/>
    </xf>
    <xf numFmtId="43" fontId="6" fillId="0" borderId="3" xfId="61" applyNumberFormat="1" applyFont="1" applyFill="1" applyBorder="1" applyAlignment="1">
      <alignment horizontal="right" vertical="center"/>
    </xf>
    <xf numFmtId="49" fontId="3" fillId="0" borderId="3" xfId="61" applyNumberFormat="1" applyFont="1" applyFill="1" applyBorder="1" applyAlignment="1">
      <alignment horizontal="left" vertical="center" wrapText="1"/>
    </xf>
    <xf numFmtId="43" fontId="3" fillId="0" borderId="3" xfId="61" applyNumberFormat="1" applyFont="1" applyFill="1" applyBorder="1" applyAlignment="1">
      <alignment horizontal="right" vertical="center"/>
    </xf>
    <xf numFmtId="49" fontId="7" fillId="0" borderId="3" xfId="61" applyNumberFormat="1" applyFont="1" applyFill="1" applyBorder="1" applyAlignment="1">
      <alignment horizontal="left" vertical="center" wrapText="1"/>
    </xf>
    <xf numFmtId="43" fontId="3" fillId="0" borderId="3" xfId="8" applyNumberFormat="1" applyFont="1" applyFill="1" applyBorder="1" applyAlignment="1">
      <alignment horizontal="right" vertical="center"/>
    </xf>
    <xf numFmtId="49" fontId="8" fillId="0" borderId="3" xfId="61" applyNumberFormat="1" applyFont="1" applyFill="1" applyBorder="1" applyAlignment="1">
      <alignment horizontal="left" vertical="center" wrapText="1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6" fillId="2" borderId="3" xfId="22" applyNumberFormat="1" applyFont="1" applyFill="1" applyBorder="1" applyAlignment="1">
      <alignment horizontal="right" vertical="center"/>
    </xf>
    <xf numFmtId="43" fontId="2" fillId="0" borderId="3" xfId="61" applyNumberFormat="1" applyFill="1" applyBorder="1" applyAlignment="1">
      <alignment vertical="center"/>
    </xf>
    <xf numFmtId="176" fontId="6" fillId="0" borderId="2" xfId="61" applyNumberFormat="1" applyFont="1" applyFill="1" applyBorder="1" applyAlignment="1">
      <alignment horizontal="left" vertical="center"/>
    </xf>
    <xf numFmtId="0" fontId="1" fillId="0" borderId="3" xfId="61" applyFont="1" applyFill="1" applyBorder="1" applyAlignment="1">
      <alignment vertical="center" wrapText="1"/>
    </xf>
    <xf numFmtId="43" fontId="1" fillId="0" borderId="3" xfId="61" applyNumberFormat="1" applyFont="1" applyFill="1" applyBorder="1" applyAlignment="1">
      <alignment vertical="center"/>
    </xf>
    <xf numFmtId="49" fontId="6" fillId="0" borderId="4" xfId="61" applyNumberFormat="1" applyFont="1" applyFill="1" applyBorder="1" applyAlignment="1">
      <alignment horizontal="left" vertical="center" wrapText="1"/>
    </xf>
    <xf numFmtId="43" fontId="6" fillId="0" borderId="4" xfId="61" applyNumberFormat="1" applyFont="1" applyFill="1" applyBorder="1" applyAlignment="1">
      <alignment horizontal="right" vertical="center"/>
    </xf>
    <xf numFmtId="49" fontId="6" fillId="0" borderId="4" xfId="61" applyNumberFormat="1" applyFont="1" applyFill="1" applyBorder="1" applyAlignment="1">
      <alignment horizontal="center" vertical="center" wrapText="1"/>
    </xf>
    <xf numFmtId="176" fontId="3" fillId="0" borderId="5" xfId="61" applyNumberFormat="1" applyFont="1" applyFill="1" applyBorder="1" applyAlignment="1">
      <alignment horizontal="left" vertical="center"/>
    </xf>
    <xf numFmtId="0" fontId="2" fillId="2" borderId="6" xfId="61" applyFill="1" applyBorder="1" applyAlignment="1">
      <alignment vertical="center" wrapText="1"/>
    </xf>
    <xf numFmtId="43" fontId="2" fillId="2" borderId="6" xfId="61" applyNumberFormat="1" applyFill="1" applyBorder="1" applyAlignment="1">
      <alignment vertical="center"/>
    </xf>
    <xf numFmtId="176" fontId="3" fillId="0" borderId="3" xfId="61" applyNumberFormat="1" applyFont="1" applyFill="1" applyBorder="1" applyAlignment="1">
      <alignment horizontal="left" vertical="center"/>
    </xf>
    <xf numFmtId="10" fontId="6" fillId="0" borderId="3" xfId="22" applyNumberFormat="1" applyFont="1" applyFill="1" applyBorder="1" applyAlignment="1">
      <alignment horizontal="right" vertical="center"/>
    </xf>
    <xf numFmtId="176" fontId="6" fillId="0" borderId="3" xfId="61" applyNumberFormat="1" applyFont="1" applyFill="1" applyBorder="1" applyAlignment="1">
      <alignment horizontal="left" vertical="center"/>
    </xf>
    <xf numFmtId="176" fontId="3" fillId="0" borderId="7" xfId="61" applyNumberFormat="1" applyFont="1" applyFill="1" applyBorder="1" applyAlignment="1">
      <alignment horizontal="left"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49" fontId="9" fillId="0" borderId="1" xfId="61" applyNumberFormat="1" applyFont="1" applyFill="1" applyBorder="1" applyAlignment="1">
      <alignment horizontal="right" vertical="center" wrapText="1" shrinkToFit="1"/>
    </xf>
    <xf numFmtId="177" fontId="2" fillId="0" borderId="0" xfId="61" applyNumberFormat="1" applyFill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08年镇区预算收支报表_2014年报表中心模板（汇总）20141010" xfId="21"/>
    <cellStyle name="百分比 4" xfId="22"/>
    <cellStyle name="标题 1" xfId="23" builtinId="16"/>
    <cellStyle name="百分比 5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2015年区报表报送（财政部修订版报信息组）_2018年镇区预算报表报送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08年镇区预算收支报表" xfId="53"/>
    <cellStyle name="40% - 强调文字颜色 6" xfId="54" builtinId="51"/>
    <cellStyle name="常规_2016年区预算调整（合并）" xfId="55"/>
    <cellStyle name="60% - 强调文字颜色 6" xfId="56" builtinId="52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zoomScale="85" zoomScaleNormal="85" topLeftCell="B1" workbookViewId="0">
      <pane ySplit="4" topLeftCell="A5" activePane="bottomLeft" state="frozen"/>
      <selection/>
      <selection pane="bottomLeft" activeCell="I2" sqref="I2"/>
    </sheetView>
  </sheetViews>
  <sheetFormatPr defaultColWidth="9" defaultRowHeight="14.25"/>
  <cols>
    <col min="1" max="1" width="5.5" style="2" hidden="1" customWidth="1"/>
    <col min="2" max="2" width="38.375" style="3" customWidth="1"/>
    <col min="3" max="3" width="19.4083333333333" style="2" customWidth="1"/>
    <col min="4" max="4" width="19.1166666666667" style="2" customWidth="1"/>
    <col min="5" max="5" width="18.675" style="2" customWidth="1"/>
    <col min="6" max="6" width="33.25" style="3" customWidth="1"/>
    <col min="7" max="7" width="17.5" style="2" customWidth="1"/>
    <col min="8" max="8" width="18.375" style="2" customWidth="1"/>
    <col min="9" max="9" width="17.3416666666667" style="2" customWidth="1"/>
    <col min="10" max="10" width="21.25" style="2" customWidth="1"/>
    <col min="11" max="11" width="10.375" style="2"/>
    <col min="12" max="254" width="9" style="2"/>
    <col min="255" max="255" width="9" style="2" hidden="1" customWidth="1"/>
    <col min="256" max="256" width="33.875" style="2" customWidth="1"/>
    <col min="257" max="258" width="17.75" style="2" customWidth="1"/>
    <col min="259" max="259" width="13.375" style="2" customWidth="1"/>
    <col min="260" max="260" width="28.25" style="2" customWidth="1"/>
    <col min="261" max="262" width="16.375" style="2" customWidth="1"/>
    <col min="263" max="263" width="13" style="2" customWidth="1"/>
    <col min="264" max="510" width="9" style="2"/>
    <col min="511" max="511" width="9" style="2" hidden="1" customWidth="1"/>
    <col min="512" max="512" width="33.875" style="2" customWidth="1"/>
    <col min="513" max="514" width="17.75" style="2" customWidth="1"/>
    <col min="515" max="515" width="13.375" style="2" customWidth="1"/>
    <col min="516" max="516" width="28.25" style="2" customWidth="1"/>
    <col min="517" max="518" width="16.375" style="2" customWidth="1"/>
    <col min="519" max="519" width="13" style="2" customWidth="1"/>
    <col min="520" max="766" width="9" style="2"/>
    <col min="767" max="767" width="9" style="2" hidden="1" customWidth="1"/>
    <col min="768" max="768" width="33.875" style="2" customWidth="1"/>
    <col min="769" max="770" width="17.75" style="2" customWidth="1"/>
    <col min="771" max="771" width="13.375" style="2" customWidth="1"/>
    <col min="772" max="772" width="28.25" style="2" customWidth="1"/>
    <col min="773" max="774" width="16.375" style="2" customWidth="1"/>
    <col min="775" max="775" width="13" style="2" customWidth="1"/>
    <col min="776" max="1022" width="9" style="2"/>
    <col min="1023" max="1023" width="9" style="2" hidden="1" customWidth="1"/>
    <col min="1024" max="1024" width="33.875" style="2" customWidth="1"/>
    <col min="1025" max="1026" width="17.75" style="2" customWidth="1"/>
    <col min="1027" max="1027" width="13.375" style="2" customWidth="1"/>
    <col min="1028" max="1028" width="28.25" style="2" customWidth="1"/>
    <col min="1029" max="1030" width="16.375" style="2" customWidth="1"/>
    <col min="1031" max="1031" width="13" style="2" customWidth="1"/>
    <col min="1032" max="1278" width="9" style="2"/>
    <col min="1279" max="1279" width="9" style="2" hidden="1" customWidth="1"/>
    <col min="1280" max="1280" width="33.875" style="2" customWidth="1"/>
    <col min="1281" max="1282" width="17.75" style="2" customWidth="1"/>
    <col min="1283" max="1283" width="13.375" style="2" customWidth="1"/>
    <col min="1284" max="1284" width="28.25" style="2" customWidth="1"/>
    <col min="1285" max="1286" width="16.375" style="2" customWidth="1"/>
    <col min="1287" max="1287" width="13" style="2" customWidth="1"/>
    <col min="1288" max="1534" width="9" style="2"/>
    <col min="1535" max="1535" width="9" style="2" hidden="1" customWidth="1"/>
    <col min="1536" max="1536" width="33.875" style="2" customWidth="1"/>
    <col min="1537" max="1538" width="17.75" style="2" customWidth="1"/>
    <col min="1539" max="1539" width="13.375" style="2" customWidth="1"/>
    <col min="1540" max="1540" width="28.25" style="2" customWidth="1"/>
    <col min="1541" max="1542" width="16.375" style="2" customWidth="1"/>
    <col min="1543" max="1543" width="13" style="2" customWidth="1"/>
    <col min="1544" max="1790" width="9" style="2"/>
    <col min="1791" max="1791" width="9" style="2" hidden="1" customWidth="1"/>
    <col min="1792" max="1792" width="33.875" style="2" customWidth="1"/>
    <col min="1793" max="1794" width="17.75" style="2" customWidth="1"/>
    <col min="1795" max="1795" width="13.375" style="2" customWidth="1"/>
    <col min="1796" max="1796" width="28.25" style="2" customWidth="1"/>
    <col min="1797" max="1798" width="16.375" style="2" customWidth="1"/>
    <col min="1799" max="1799" width="13" style="2" customWidth="1"/>
    <col min="1800" max="2046" width="9" style="2"/>
    <col min="2047" max="2047" width="9" style="2" hidden="1" customWidth="1"/>
    <col min="2048" max="2048" width="33.875" style="2" customWidth="1"/>
    <col min="2049" max="2050" width="17.75" style="2" customWidth="1"/>
    <col min="2051" max="2051" width="13.375" style="2" customWidth="1"/>
    <col min="2052" max="2052" width="28.25" style="2" customWidth="1"/>
    <col min="2053" max="2054" width="16.375" style="2" customWidth="1"/>
    <col min="2055" max="2055" width="13" style="2" customWidth="1"/>
    <col min="2056" max="2302" width="9" style="2"/>
    <col min="2303" max="2303" width="9" style="2" hidden="1" customWidth="1"/>
    <col min="2304" max="2304" width="33.875" style="2" customWidth="1"/>
    <col min="2305" max="2306" width="17.75" style="2" customWidth="1"/>
    <col min="2307" max="2307" width="13.375" style="2" customWidth="1"/>
    <col min="2308" max="2308" width="28.25" style="2" customWidth="1"/>
    <col min="2309" max="2310" width="16.375" style="2" customWidth="1"/>
    <col min="2311" max="2311" width="13" style="2" customWidth="1"/>
    <col min="2312" max="2558" width="9" style="2"/>
    <col min="2559" max="2559" width="9" style="2" hidden="1" customWidth="1"/>
    <col min="2560" max="2560" width="33.875" style="2" customWidth="1"/>
    <col min="2561" max="2562" width="17.75" style="2" customWidth="1"/>
    <col min="2563" max="2563" width="13.375" style="2" customWidth="1"/>
    <col min="2564" max="2564" width="28.25" style="2" customWidth="1"/>
    <col min="2565" max="2566" width="16.375" style="2" customWidth="1"/>
    <col min="2567" max="2567" width="13" style="2" customWidth="1"/>
    <col min="2568" max="2814" width="9" style="2"/>
    <col min="2815" max="2815" width="9" style="2" hidden="1" customWidth="1"/>
    <col min="2816" max="2816" width="33.875" style="2" customWidth="1"/>
    <col min="2817" max="2818" width="17.75" style="2" customWidth="1"/>
    <col min="2819" max="2819" width="13.375" style="2" customWidth="1"/>
    <col min="2820" max="2820" width="28.25" style="2" customWidth="1"/>
    <col min="2821" max="2822" width="16.375" style="2" customWidth="1"/>
    <col min="2823" max="2823" width="13" style="2" customWidth="1"/>
    <col min="2824" max="3070" width="9" style="2"/>
    <col min="3071" max="3071" width="9" style="2" hidden="1" customWidth="1"/>
    <col min="3072" max="3072" width="33.875" style="2" customWidth="1"/>
    <col min="3073" max="3074" width="17.75" style="2" customWidth="1"/>
    <col min="3075" max="3075" width="13.375" style="2" customWidth="1"/>
    <col min="3076" max="3076" width="28.25" style="2" customWidth="1"/>
    <col min="3077" max="3078" width="16.375" style="2" customWidth="1"/>
    <col min="3079" max="3079" width="13" style="2" customWidth="1"/>
    <col min="3080" max="3326" width="9" style="2"/>
    <col min="3327" max="3327" width="9" style="2" hidden="1" customWidth="1"/>
    <col min="3328" max="3328" width="33.875" style="2" customWidth="1"/>
    <col min="3329" max="3330" width="17.75" style="2" customWidth="1"/>
    <col min="3331" max="3331" width="13.375" style="2" customWidth="1"/>
    <col min="3332" max="3332" width="28.25" style="2" customWidth="1"/>
    <col min="3333" max="3334" width="16.375" style="2" customWidth="1"/>
    <col min="3335" max="3335" width="13" style="2" customWidth="1"/>
    <col min="3336" max="3582" width="9" style="2"/>
    <col min="3583" max="3583" width="9" style="2" hidden="1" customWidth="1"/>
    <col min="3584" max="3584" width="33.875" style="2" customWidth="1"/>
    <col min="3585" max="3586" width="17.75" style="2" customWidth="1"/>
    <col min="3587" max="3587" width="13.375" style="2" customWidth="1"/>
    <col min="3588" max="3588" width="28.25" style="2" customWidth="1"/>
    <col min="3589" max="3590" width="16.375" style="2" customWidth="1"/>
    <col min="3591" max="3591" width="13" style="2" customWidth="1"/>
    <col min="3592" max="3838" width="9" style="2"/>
    <col min="3839" max="3839" width="9" style="2" hidden="1" customWidth="1"/>
    <col min="3840" max="3840" width="33.875" style="2" customWidth="1"/>
    <col min="3841" max="3842" width="17.75" style="2" customWidth="1"/>
    <col min="3843" max="3843" width="13.375" style="2" customWidth="1"/>
    <col min="3844" max="3844" width="28.25" style="2" customWidth="1"/>
    <col min="3845" max="3846" width="16.375" style="2" customWidth="1"/>
    <col min="3847" max="3847" width="13" style="2" customWidth="1"/>
    <col min="3848" max="4094" width="9" style="2"/>
    <col min="4095" max="4095" width="9" style="2" hidden="1" customWidth="1"/>
    <col min="4096" max="4096" width="33.875" style="2" customWidth="1"/>
    <col min="4097" max="4098" width="17.75" style="2" customWidth="1"/>
    <col min="4099" max="4099" width="13.375" style="2" customWidth="1"/>
    <col min="4100" max="4100" width="28.25" style="2" customWidth="1"/>
    <col min="4101" max="4102" width="16.375" style="2" customWidth="1"/>
    <col min="4103" max="4103" width="13" style="2" customWidth="1"/>
    <col min="4104" max="4350" width="9" style="2"/>
    <col min="4351" max="4351" width="9" style="2" hidden="1" customWidth="1"/>
    <col min="4352" max="4352" width="33.875" style="2" customWidth="1"/>
    <col min="4353" max="4354" width="17.75" style="2" customWidth="1"/>
    <col min="4355" max="4355" width="13.375" style="2" customWidth="1"/>
    <col min="4356" max="4356" width="28.25" style="2" customWidth="1"/>
    <col min="4357" max="4358" width="16.375" style="2" customWidth="1"/>
    <col min="4359" max="4359" width="13" style="2" customWidth="1"/>
    <col min="4360" max="4606" width="9" style="2"/>
    <col min="4607" max="4607" width="9" style="2" hidden="1" customWidth="1"/>
    <col min="4608" max="4608" width="33.875" style="2" customWidth="1"/>
    <col min="4609" max="4610" width="17.75" style="2" customWidth="1"/>
    <col min="4611" max="4611" width="13.375" style="2" customWidth="1"/>
    <col min="4612" max="4612" width="28.25" style="2" customWidth="1"/>
    <col min="4613" max="4614" width="16.375" style="2" customWidth="1"/>
    <col min="4615" max="4615" width="13" style="2" customWidth="1"/>
    <col min="4616" max="4862" width="9" style="2"/>
    <col min="4863" max="4863" width="9" style="2" hidden="1" customWidth="1"/>
    <col min="4864" max="4864" width="33.875" style="2" customWidth="1"/>
    <col min="4865" max="4866" width="17.75" style="2" customWidth="1"/>
    <col min="4867" max="4867" width="13.375" style="2" customWidth="1"/>
    <col min="4868" max="4868" width="28.25" style="2" customWidth="1"/>
    <col min="4869" max="4870" width="16.375" style="2" customWidth="1"/>
    <col min="4871" max="4871" width="13" style="2" customWidth="1"/>
    <col min="4872" max="5118" width="9" style="2"/>
    <col min="5119" max="5119" width="9" style="2" hidden="1" customWidth="1"/>
    <col min="5120" max="5120" width="33.875" style="2" customWidth="1"/>
    <col min="5121" max="5122" width="17.75" style="2" customWidth="1"/>
    <col min="5123" max="5123" width="13.375" style="2" customWidth="1"/>
    <col min="5124" max="5124" width="28.25" style="2" customWidth="1"/>
    <col min="5125" max="5126" width="16.375" style="2" customWidth="1"/>
    <col min="5127" max="5127" width="13" style="2" customWidth="1"/>
    <col min="5128" max="5374" width="9" style="2"/>
    <col min="5375" max="5375" width="9" style="2" hidden="1" customWidth="1"/>
    <col min="5376" max="5376" width="33.875" style="2" customWidth="1"/>
    <col min="5377" max="5378" width="17.75" style="2" customWidth="1"/>
    <col min="5379" max="5379" width="13.375" style="2" customWidth="1"/>
    <col min="5380" max="5380" width="28.25" style="2" customWidth="1"/>
    <col min="5381" max="5382" width="16.375" style="2" customWidth="1"/>
    <col min="5383" max="5383" width="13" style="2" customWidth="1"/>
    <col min="5384" max="5630" width="9" style="2"/>
    <col min="5631" max="5631" width="9" style="2" hidden="1" customWidth="1"/>
    <col min="5632" max="5632" width="33.875" style="2" customWidth="1"/>
    <col min="5633" max="5634" width="17.75" style="2" customWidth="1"/>
    <col min="5635" max="5635" width="13.375" style="2" customWidth="1"/>
    <col min="5636" max="5636" width="28.25" style="2" customWidth="1"/>
    <col min="5637" max="5638" width="16.375" style="2" customWidth="1"/>
    <col min="5639" max="5639" width="13" style="2" customWidth="1"/>
    <col min="5640" max="5886" width="9" style="2"/>
    <col min="5887" max="5887" width="9" style="2" hidden="1" customWidth="1"/>
    <col min="5888" max="5888" width="33.875" style="2" customWidth="1"/>
    <col min="5889" max="5890" width="17.75" style="2" customWidth="1"/>
    <col min="5891" max="5891" width="13.375" style="2" customWidth="1"/>
    <col min="5892" max="5892" width="28.25" style="2" customWidth="1"/>
    <col min="5893" max="5894" width="16.375" style="2" customWidth="1"/>
    <col min="5895" max="5895" width="13" style="2" customWidth="1"/>
    <col min="5896" max="6142" width="9" style="2"/>
    <col min="6143" max="6143" width="9" style="2" hidden="1" customWidth="1"/>
    <col min="6144" max="6144" width="33.875" style="2" customWidth="1"/>
    <col min="6145" max="6146" width="17.75" style="2" customWidth="1"/>
    <col min="6147" max="6147" width="13.375" style="2" customWidth="1"/>
    <col min="6148" max="6148" width="28.25" style="2" customWidth="1"/>
    <col min="6149" max="6150" width="16.375" style="2" customWidth="1"/>
    <col min="6151" max="6151" width="13" style="2" customWidth="1"/>
    <col min="6152" max="6398" width="9" style="2"/>
    <col min="6399" max="6399" width="9" style="2" hidden="1" customWidth="1"/>
    <col min="6400" max="6400" width="33.875" style="2" customWidth="1"/>
    <col min="6401" max="6402" width="17.75" style="2" customWidth="1"/>
    <col min="6403" max="6403" width="13.375" style="2" customWidth="1"/>
    <col min="6404" max="6404" width="28.25" style="2" customWidth="1"/>
    <col min="6405" max="6406" width="16.375" style="2" customWidth="1"/>
    <col min="6407" max="6407" width="13" style="2" customWidth="1"/>
    <col min="6408" max="6654" width="9" style="2"/>
    <col min="6655" max="6655" width="9" style="2" hidden="1" customWidth="1"/>
    <col min="6656" max="6656" width="33.875" style="2" customWidth="1"/>
    <col min="6657" max="6658" width="17.75" style="2" customWidth="1"/>
    <col min="6659" max="6659" width="13.375" style="2" customWidth="1"/>
    <col min="6660" max="6660" width="28.25" style="2" customWidth="1"/>
    <col min="6661" max="6662" width="16.375" style="2" customWidth="1"/>
    <col min="6663" max="6663" width="13" style="2" customWidth="1"/>
    <col min="6664" max="6910" width="9" style="2"/>
    <col min="6911" max="6911" width="9" style="2" hidden="1" customWidth="1"/>
    <col min="6912" max="6912" width="33.875" style="2" customWidth="1"/>
    <col min="6913" max="6914" width="17.75" style="2" customWidth="1"/>
    <col min="6915" max="6915" width="13.375" style="2" customWidth="1"/>
    <col min="6916" max="6916" width="28.25" style="2" customWidth="1"/>
    <col min="6917" max="6918" width="16.375" style="2" customWidth="1"/>
    <col min="6919" max="6919" width="13" style="2" customWidth="1"/>
    <col min="6920" max="7166" width="9" style="2"/>
    <col min="7167" max="7167" width="9" style="2" hidden="1" customWidth="1"/>
    <col min="7168" max="7168" width="33.875" style="2" customWidth="1"/>
    <col min="7169" max="7170" width="17.75" style="2" customWidth="1"/>
    <col min="7171" max="7171" width="13.375" style="2" customWidth="1"/>
    <col min="7172" max="7172" width="28.25" style="2" customWidth="1"/>
    <col min="7173" max="7174" width="16.375" style="2" customWidth="1"/>
    <col min="7175" max="7175" width="13" style="2" customWidth="1"/>
    <col min="7176" max="7422" width="9" style="2"/>
    <col min="7423" max="7423" width="9" style="2" hidden="1" customWidth="1"/>
    <col min="7424" max="7424" width="33.875" style="2" customWidth="1"/>
    <col min="7425" max="7426" width="17.75" style="2" customWidth="1"/>
    <col min="7427" max="7427" width="13.375" style="2" customWidth="1"/>
    <col min="7428" max="7428" width="28.25" style="2" customWidth="1"/>
    <col min="7429" max="7430" width="16.375" style="2" customWidth="1"/>
    <col min="7431" max="7431" width="13" style="2" customWidth="1"/>
    <col min="7432" max="7678" width="9" style="2"/>
    <col min="7679" max="7679" width="9" style="2" hidden="1" customWidth="1"/>
    <col min="7680" max="7680" width="33.875" style="2" customWidth="1"/>
    <col min="7681" max="7682" width="17.75" style="2" customWidth="1"/>
    <col min="7683" max="7683" width="13.375" style="2" customWidth="1"/>
    <col min="7684" max="7684" width="28.25" style="2" customWidth="1"/>
    <col min="7685" max="7686" width="16.375" style="2" customWidth="1"/>
    <col min="7687" max="7687" width="13" style="2" customWidth="1"/>
    <col min="7688" max="7934" width="9" style="2"/>
    <col min="7935" max="7935" width="9" style="2" hidden="1" customWidth="1"/>
    <col min="7936" max="7936" width="33.875" style="2" customWidth="1"/>
    <col min="7937" max="7938" width="17.75" style="2" customWidth="1"/>
    <col min="7939" max="7939" width="13.375" style="2" customWidth="1"/>
    <col min="7940" max="7940" width="28.25" style="2" customWidth="1"/>
    <col min="7941" max="7942" width="16.375" style="2" customWidth="1"/>
    <col min="7943" max="7943" width="13" style="2" customWidth="1"/>
    <col min="7944" max="8190" width="9" style="2"/>
    <col min="8191" max="8191" width="9" style="2" hidden="1" customWidth="1"/>
    <col min="8192" max="8192" width="33.875" style="2" customWidth="1"/>
    <col min="8193" max="8194" width="17.75" style="2" customWidth="1"/>
    <col min="8195" max="8195" width="13.375" style="2" customWidth="1"/>
    <col min="8196" max="8196" width="28.25" style="2" customWidth="1"/>
    <col min="8197" max="8198" width="16.375" style="2" customWidth="1"/>
    <col min="8199" max="8199" width="13" style="2" customWidth="1"/>
    <col min="8200" max="8446" width="9" style="2"/>
    <col min="8447" max="8447" width="9" style="2" hidden="1" customWidth="1"/>
    <col min="8448" max="8448" width="33.875" style="2" customWidth="1"/>
    <col min="8449" max="8450" width="17.75" style="2" customWidth="1"/>
    <col min="8451" max="8451" width="13.375" style="2" customWidth="1"/>
    <col min="8452" max="8452" width="28.25" style="2" customWidth="1"/>
    <col min="8453" max="8454" width="16.375" style="2" customWidth="1"/>
    <col min="8455" max="8455" width="13" style="2" customWidth="1"/>
    <col min="8456" max="8702" width="9" style="2"/>
    <col min="8703" max="8703" width="9" style="2" hidden="1" customWidth="1"/>
    <col min="8704" max="8704" width="33.875" style="2" customWidth="1"/>
    <col min="8705" max="8706" width="17.75" style="2" customWidth="1"/>
    <col min="8707" max="8707" width="13.375" style="2" customWidth="1"/>
    <col min="8708" max="8708" width="28.25" style="2" customWidth="1"/>
    <col min="8709" max="8710" width="16.375" style="2" customWidth="1"/>
    <col min="8711" max="8711" width="13" style="2" customWidth="1"/>
    <col min="8712" max="8958" width="9" style="2"/>
    <col min="8959" max="8959" width="9" style="2" hidden="1" customWidth="1"/>
    <col min="8960" max="8960" width="33.875" style="2" customWidth="1"/>
    <col min="8961" max="8962" width="17.75" style="2" customWidth="1"/>
    <col min="8963" max="8963" width="13.375" style="2" customWidth="1"/>
    <col min="8964" max="8964" width="28.25" style="2" customWidth="1"/>
    <col min="8965" max="8966" width="16.375" style="2" customWidth="1"/>
    <col min="8967" max="8967" width="13" style="2" customWidth="1"/>
    <col min="8968" max="9214" width="9" style="2"/>
    <col min="9215" max="9215" width="9" style="2" hidden="1" customWidth="1"/>
    <col min="9216" max="9216" width="33.875" style="2" customWidth="1"/>
    <col min="9217" max="9218" width="17.75" style="2" customWidth="1"/>
    <col min="9219" max="9219" width="13.375" style="2" customWidth="1"/>
    <col min="9220" max="9220" width="28.25" style="2" customWidth="1"/>
    <col min="9221" max="9222" width="16.375" style="2" customWidth="1"/>
    <col min="9223" max="9223" width="13" style="2" customWidth="1"/>
    <col min="9224" max="9470" width="9" style="2"/>
    <col min="9471" max="9471" width="9" style="2" hidden="1" customWidth="1"/>
    <col min="9472" max="9472" width="33.875" style="2" customWidth="1"/>
    <col min="9473" max="9474" width="17.75" style="2" customWidth="1"/>
    <col min="9475" max="9475" width="13.375" style="2" customWidth="1"/>
    <col min="9476" max="9476" width="28.25" style="2" customWidth="1"/>
    <col min="9477" max="9478" width="16.375" style="2" customWidth="1"/>
    <col min="9479" max="9479" width="13" style="2" customWidth="1"/>
    <col min="9480" max="9726" width="9" style="2"/>
    <col min="9727" max="9727" width="9" style="2" hidden="1" customWidth="1"/>
    <col min="9728" max="9728" width="33.875" style="2" customWidth="1"/>
    <col min="9729" max="9730" width="17.75" style="2" customWidth="1"/>
    <col min="9731" max="9731" width="13.375" style="2" customWidth="1"/>
    <col min="9732" max="9732" width="28.25" style="2" customWidth="1"/>
    <col min="9733" max="9734" width="16.375" style="2" customWidth="1"/>
    <col min="9735" max="9735" width="13" style="2" customWidth="1"/>
    <col min="9736" max="9982" width="9" style="2"/>
    <col min="9983" max="9983" width="9" style="2" hidden="1" customWidth="1"/>
    <col min="9984" max="9984" width="33.875" style="2" customWidth="1"/>
    <col min="9985" max="9986" width="17.75" style="2" customWidth="1"/>
    <col min="9987" max="9987" width="13.375" style="2" customWidth="1"/>
    <col min="9988" max="9988" width="28.25" style="2" customWidth="1"/>
    <col min="9989" max="9990" width="16.375" style="2" customWidth="1"/>
    <col min="9991" max="9991" width="13" style="2" customWidth="1"/>
    <col min="9992" max="10238" width="9" style="2"/>
    <col min="10239" max="10239" width="9" style="2" hidden="1" customWidth="1"/>
    <col min="10240" max="10240" width="33.875" style="2" customWidth="1"/>
    <col min="10241" max="10242" width="17.75" style="2" customWidth="1"/>
    <col min="10243" max="10243" width="13.375" style="2" customWidth="1"/>
    <col min="10244" max="10244" width="28.25" style="2" customWidth="1"/>
    <col min="10245" max="10246" width="16.375" style="2" customWidth="1"/>
    <col min="10247" max="10247" width="13" style="2" customWidth="1"/>
    <col min="10248" max="10494" width="9" style="2"/>
    <col min="10495" max="10495" width="9" style="2" hidden="1" customWidth="1"/>
    <col min="10496" max="10496" width="33.875" style="2" customWidth="1"/>
    <col min="10497" max="10498" width="17.75" style="2" customWidth="1"/>
    <col min="10499" max="10499" width="13.375" style="2" customWidth="1"/>
    <col min="10500" max="10500" width="28.25" style="2" customWidth="1"/>
    <col min="10501" max="10502" width="16.375" style="2" customWidth="1"/>
    <col min="10503" max="10503" width="13" style="2" customWidth="1"/>
    <col min="10504" max="10750" width="9" style="2"/>
    <col min="10751" max="10751" width="9" style="2" hidden="1" customWidth="1"/>
    <col min="10752" max="10752" width="33.875" style="2" customWidth="1"/>
    <col min="10753" max="10754" width="17.75" style="2" customWidth="1"/>
    <col min="10755" max="10755" width="13.375" style="2" customWidth="1"/>
    <col min="10756" max="10756" width="28.25" style="2" customWidth="1"/>
    <col min="10757" max="10758" width="16.375" style="2" customWidth="1"/>
    <col min="10759" max="10759" width="13" style="2" customWidth="1"/>
    <col min="10760" max="11006" width="9" style="2"/>
    <col min="11007" max="11007" width="9" style="2" hidden="1" customWidth="1"/>
    <col min="11008" max="11008" width="33.875" style="2" customWidth="1"/>
    <col min="11009" max="11010" width="17.75" style="2" customWidth="1"/>
    <col min="11011" max="11011" width="13.375" style="2" customWidth="1"/>
    <col min="11012" max="11012" width="28.25" style="2" customWidth="1"/>
    <col min="11013" max="11014" width="16.375" style="2" customWidth="1"/>
    <col min="11015" max="11015" width="13" style="2" customWidth="1"/>
    <col min="11016" max="11262" width="9" style="2"/>
    <col min="11263" max="11263" width="9" style="2" hidden="1" customWidth="1"/>
    <col min="11264" max="11264" width="33.875" style="2" customWidth="1"/>
    <col min="11265" max="11266" width="17.75" style="2" customWidth="1"/>
    <col min="11267" max="11267" width="13.375" style="2" customWidth="1"/>
    <col min="11268" max="11268" width="28.25" style="2" customWidth="1"/>
    <col min="11269" max="11270" width="16.375" style="2" customWidth="1"/>
    <col min="11271" max="11271" width="13" style="2" customWidth="1"/>
    <col min="11272" max="11518" width="9" style="2"/>
    <col min="11519" max="11519" width="9" style="2" hidden="1" customWidth="1"/>
    <col min="11520" max="11520" width="33.875" style="2" customWidth="1"/>
    <col min="11521" max="11522" width="17.75" style="2" customWidth="1"/>
    <col min="11523" max="11523" width="13.375" style="2" customWidth="1"/>
    <col min="11524" max="11524" width="28.25" style="2" customWidth="1"/>
    <col min="11525" max="11526" width="16.375" style="2" customWidth="1"/>
    <col min="11527" max="11527" width="13" style="2" customWidth="1"/>
    <col min="11528" max="11774" width="9" style="2"/>
    <col min="11775" max="11775" width="9" style="2" hidden="1" customWidth="1"/>
    <col min="11776" max="11776" width="33.875" style="2" customWidth="1"/>
    <col min="11777" max="11778" width="17.75" style="2" customWidth="1"/>
    <col min="11779" max="11779" width="13.375" style="2" customWidth="1"/>
    <col min="11780" max="11780" width="28.25" style="2" customWidth="1"/>
    <col min="11781" max="11782" width="16.375" style="2" customWidth="1"/>
    <col min="11783" max="11783" width="13" style="2" customWidth="1"/>
    <col min="11784" max="12030" width="9" style="2"/>
    <col min="12031" max="12031" width="9" style="2" hidden="1" customWidth="1"/>
    <col min="12032" max="12032" width="33.875" style="2" customWidth="1"/>
    <col min="12033" max="12034" width="17.75" style="2" customWidth="1"/>
    <col min="12035" max="12035" width="13.375" style="2" customWidth="1"/>
    <col min="12036" max="12036" width="28.25" style="2" customWidth="1"/>
    <col min="12037" max="12038" width="16.375" style="2" customWidth="1"/>
    <col min="12039" max="12039" width="13" style="2" customWidth="1"/>
    <col min="12040" max="12286" width="9" style="2"/>
    <col min="12287" max="12287" width="9" style="2" hidden="1" customWidth="1"/>
    <col min="12288" max="12288" width="33.875" style="2" customWidth="1"/>
    <col min="12289" max="12290" width="17.75" style="2" customWidth="1"/>
    <col min="12291" max="12291" width="13.375" style="2" customWidth="1"/>
    <col min="12292" max="12292" width="28.25" style="2" customWidth="1"/>
    <col min="12293" max="12294" width="16.375" style="2" customWidth="1"/>
    <col min="12295" max="12295" width="13" style="2" customWidth="1"/>
    <col min="12296" max="12542" width="9" style="2"/>
    <col min="12543" max="12543" width="9" style="2" hidden="1" customWidth="1"/>
    <col min="12544" max="12544" width="33.875" style="2" customWidth="1"/>
    <col min="12545" max="12546" width="17.75" style="2" customWidth="1"/>
    <col min="12547" max="12547" width="13.375" style="2" customWidth="1"/>
    <col min="12548" max="12548" width="28.25" style="2" customWidth="1"/>
    <col min="12549" max="12550" width="16.375" style="2" customWidth="1"/>
    <col min="12551" max="12551" width="13" style="2" customWidth="1"/>
    <col min="12552" max="12798" width="9" style="2"/>
    <col min="12799" max="12799" width="9" style="2" hidden="1" customWidth="1"/>
    <col min="12800" max="12800" width="33.875" style="2" customWidth="1"/>
    <col min="12801" max="12802" width="17.75" style="2" customWidth="1"/>
    <col min="12803" max="12803" width="13.375" style="2" customWidth="1"/>
    <col min="12804" max="12804" width="28.25" style="2" customWidth="1"/>
    <col min="12805" max="12806" width="16.375" style="2" customWidth="1"/>
    <col min="12807" max="12807" width="13" style="2" customWidth="1"/>
    <col min="12808" max="13054" width="9" style="2"/>
    <col min="13055" max="13055" width="9" style="2" hidden="1" customWidth="1"/>
    <col min="13056" max="13056" width="33.875" style="2" customWidth="1"/>
    <col min="13057" max="13058" width="17.75" style="2" customWidth="1"/>
    <col min="13059" max="13059" width="13.375" style="2" customWidth="1"/>
    <col min="13060" max="13060" width="28.25" style="2" customWidth="1"/>
    <col min="13061" max="13062" width="16.375" style="2" customWidth="1"/>
    <col min="13063" max="13063" width="13" style="2" customWidth="1"/>
    <col min="13064" max="13310" width="9" style="2"/>
    <col min="13311" max="13311" width="9" style="2" hidden="1" customWidth="1"/>
    <col min="13312" max="13312" width="33.875" style="2" customWidth="1"/>
    <col min="13313" max="13314" width="17.75" style="2" customWidth="1"/>
    <col min="13315" max="13315" width="13.375" style="2" customWidth="1"/>
    <col min="13316" max="13316" width="28.25" style="2" customWidth="1"/>
    <col min="13317" max="13318" width="16.375" style="2" customWidth="1"/>
    <col min="13319" max="13319" width="13" style="2" customWidth="1"/>
    <col min="13320" max="13566" width="9" style="2"/>
    <col min="13567" max="13567" width="9" style="2" hidden="1" customWidth="1"/>
    <col min="13568" max="13568" width="33.875" style="2" customWidth="1"/>
    <col min="13569" max="13570" width="17.75" style="2" customWidth="1"/>
    <col min="13571" max="13571" width="13.375" style="2" customWidth="1"/>
    <col min="13572" max="13572" width="28.25" style="2" customWidth="1"/>
    <col min="13573" max="13574" width="16.375" style="2" customWidth="1"/>
    <col min="13575" max="13575" width="13" style="2" customWidth="1"/>
    <col min="13576" max="13822" width="9" style="2"/>
    <col min="13823" max="13823" width="9" style="2" hidden="1" customWidth="1"/>
    <col min="13824" max="13824" width="33.875" style="2" customWidth="1"/>
    <col min="13825" max="13826" width="17.75" style="2" customWidth="1"/>
    <col min="13827" max="13827" width="13.375" style="2" customWidth="1"/>
    <col min="13828" max="13828" width="28.25" style="2" customWidth="1"/>
    <col min="13829" max="13830" width="16.375" style="2" customWidth="1"/>
    <col min="13831" max="13831" width="13" style="2" customWidth="1"/>
    <col min="13832" max="14078" width="9" style="2"/>
    <col min="14079" max="14079" width="9" style="2" hidden="1" customWidth="1"/>
    <col min="14080" max="14080" width="33.875" style="2" customWidth="1"/>
    <col min="14081" max="14082" width="17.75" style="2" customWidth="1"/>
    <col min="14083" max="14083" width="13.375" style="2" customWidth="1"/>
    <col min="14084" max="14084" width="28.25" style="2" customWidth="1"/>
    <col min="14085" max="14086" width="16.375" style="2" customWidth="1"/>
    <col min="14087" max="14087" width="13" style="2" customWidth="1"/>
    <col min="14088" max="14334" width="9" style="2"/>
    <col min="14335" max="14335" width="9" style="2" hidden="1" customWidth="1"/>
    <col min="14336" max="14336" width="33.875" style="2" customWidth="1"/>
    <col min="14337" max="14338" width="17.75" style="2" customWidth="1"/>
    <col min="14339" max="14339" width="13.375" style="2" customWidth="1"/>
    <col min="14340" max="14340" width="28.25" style="2" customWidth="1"/>
    <col min="14341" max="14342" width="16.375" style="2" customWidth="1"/>
    <col min="14343" max="14343" width="13" style="2" customWidth="1"/>
    <col min="14344" max="14590" width="9" style="2"/>
    <col min="14591" max="14591" width="9" style="2" hidden="1" customWidth="1"/>
    <col min="14592" max="14592" width="33.875" style="2" customWidth="1"/>
    <col min="14593" max="14594" width="17.75" style="2" customWidth="1"/>
    <col min="14595" max="14595" width="13.375" style="2" customWidth="1"/>
    <col min="14596" max="14596" width="28.25" style="2" customWidth="1"/>
    <col min="14597" max="14598" width="16.375" style="2" customWidth="1"/>
    <col min="14599" max="14599" width="13" style="2" customWidth="1"/>
    <col min="14600" max="14846" width="9" style="2"/>
    <col min="14847" max="14847" width="9" style="2" hidden="1" customWidth="1"/>
    <col min="14848" max="14848" width="33.875" style="2" customWidth="1"/>
    <col min="14849" max="14850" width="17.75" style="2" customWidth="1"/>
    <col min="14851" max="14851" width="13.375" style="2" customWidth="1"/>
    <col min="14852" max="14852" width="28.25" style="2" customWidth="1"/>
    <col min="14853" max="14854" width="16.375" style="2" customWidth="1"/>
    <col min="14855" max="14855" width="13" style="2" customWidth="1"/>
    <col min="14856" max="15102" width="9" style="2"/>
    <col min="15103" max="15103" width="9" style="2" hidden="1" customWidth="1"/>
    <col min="15104" max="15104" width="33.875" style="2" customWidth="1"/>
    <col min="15105" max="15106" width="17.75" style="2" customWidth="1"/>
    <col min="15107" max="15107" width="13.375" style="2" customWidth="1"/>
    <col min="15108" max="15108" width="28.25" style="2" customWidth="1"/>
    <col min="15109" max="15110" width="16.375" style="2" customWidth="1"/>
    <col min="15111" max="15111" width="13" style="2" customWidth="1"/>
    <col min="15112" max="15358" width="9" style="2"/>
    <col min="15359" max="15359" width="9" style="2" hidden="1" customWidth="1"/>
    <col min="15360" max="15360" width="33.875" style="2" customWidth="1"/>
    <col min="15361" max="15362" width="17.75" style="2" customWidth="1"/>
    <col min="15363" max="15363" width="13.375" style="2" customWidth="1"/>
    <col min="15364" max="15364" width="28.25" style="2" customWidth="1"/>
    <col min="15365" max="15366" width="16.375" style="2" customWidth="1"/>
    <col min="15367" max="15367" width="13" style="2" customWidth="1"/>
    <col min="15368" max="15614" width="9" style="2"/>
    <col min="15615" max="15615" width="9" style="2" hidden="1" customWidth="1"/>
    <col min="15616" max="15616" width="33.875" style="2" customWidth="1"/>
    <col min="15617" max="15618" width="17.75" style="2" customWidth="1"/>
    <col min="15619" max="15619" width="13.375" style="2" customWidth="1"/>
    <col min="15620" max="15620" width="28.25" style="2" customWidth="1"/>
    <col min="15621" max="15622" width="16.375" style="2" customWidth="1"/>
    <col min="15623" max="15623" width="13" style="2" customWidth="1"/>
    <col min="15624" max="15870" width="9" style="2"/>
    <col min="15871" max="15871" width="9" style="2" hidden="1" customWidth="1"/>
    <col min="15872" max="15872" width="33.875" style="2" customWidth="1"/>
    <col min="15873" max="15874" width="17.75" style="2" customWidth="1"/>
    <col min="15875" max="15875" width="13.375" style="2" customWidth="1"/>
    <col min="15876" max="15876" width="28.25" style="2" customWidth="1"/>
    <col min="15877" max="15878" width="16.375" style="2" customWidth="1"/>
    <col min="15879" max="15879" width="13" style="2" customWidth="1"/>
    <col min="15880" max="16126" width="9" style="2"/>
    <col min="16127" max="16127" width="9" style="2" hidden="1" customWidth="1"/>
    <col min="16128" max="16128" width="33.875" style="2" customWidth="1"/>
    <col min="16129" max="16130" width="17.75" style="2" customWidth="1"/>
    <col min="16131" max="16131" width="13.375" style="2" customWidth="1"/>
    <col min="16132" max="16132" width="28.25" style="2" customWidth="1"/>
    <col min="16133" max="16134" width="16.375" style="2" customWidth="1"/>
    <col min="16135" max="16135" width="13" style="2" customWidth="1"/>
    <col min="16136" max="16384" width="9" style="2"/>
  </cols>
  <sheetData>
    <row r="1" ht="47.25" customHeight="1" spans="1:9">
      <c r="A1" s="4"/>
      <c r="B1" s="5" t="s">
        <v>0</v>
      </c>
      <c r="C1" s="5"/>
      <c r="D1" s="5"/>
      <c r="E1" s="5"/>
      <c r="F1" s="5"/>
      <c r="G1" s="5"/>
      <c r="H1" s="5"/>
      <c r="I1" s="5"/>
    </row>
    <row r="2" ht="31.5" spans="1:9">
      <c r="A2" s="4"/>
      <c r="B2" s="6"/>
      <c r="C2" s="6"/>
      <c r="D2" s="6"/>
      <c r="E2" s="6"/>
      <c r="F2" s="6"/>
      <c r="G2" s="6"/>
      <c r="H2" s="6"/>
      <c r="I2" s="39" t="s">
        <v>1</v>
      </c>
    </row>
    <row r="3" ht="30" customHeight="1" spans="1:9">
      <c r="A3" s="7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</row>
    <row r="4" ht="28" customHeight="1" spans="1:9">
      <c r="A4" s="9"/>
      <c r="B4" s="10" t="s">
        <v>5</v>
      </c>
      <c r="C4" s="11" t="s">
        <v>6</v>
      </c>
      <c r="D4" s="11" t="s">
        <v>7</v>
      </c>
      <c r="E4" s="11" t="s">
        <v>8</v>
      </c>
      <c r="F4" s="10" t="s">
        <v>5</v>
      </c>
      <c r="G4" s="11" t="s">
        <v>6</v>
      </c>
      <c r="H4" s="11" t="s">
        <v>7</v>
      </c>
      <c r="I4" s="11" t="s">
        <v>8</v>
      </c>
    </row>
    <row r="5" ht="28" customHeight="1" spans="1:9">
      <c r="A5" s="12">
        <v>19925</v>
      </c>
      <c r="B5" s="13" t="s">
        <v>9</v>
      </c>
      <c r="C5" s="14">
        <f>SUM(C6,C7)</f>
        <v>31773.1116</v>
      </c>
      <c r="D5" s="14">
        <f>SUM(D6,D7)</f>
        <v>4500</v>
      </c>
      <c r="E5" s="14">
        <f>SUM(E6,E7)</f>
        <v>36273.1116</v>
      </c>
      <c r="F5" s="13" t="s">
        <v>10</v>
      </c>
      <c r="G5" s="14">
        <f>SUM(G6:G24)</f>
        <v>83544.883829</v>
      </c>
      <c r="H5" s="14">
        <f>SUM(H6:H24)</f>
        <v>5784.377439</v>
      </c>
      <c r="I5" s="14">
        <f>SUM(I6:I24)</f>
        <v>89329.261268</v>
      </c>
    </row>
    <row r="6" ht="28" customHeight="1" spans="1:9">
      <c r="A6" s="12">
        <v>19925</v>
      </c>
      <c r="B6" s="15" t="s">
        <v>11</v>
      </c>
      <c r="C6" s="16">
        <v>23000</v>
      </c>
      <c r="D6" s="16">
        <v>2600</v>
      </c>
      <c r="E6" s="16">
        <f>C6+D6</f>
        <v>25600</v>
      </c>
      <c r="F6" s="15" t="s">
        <v>12</v>
      </c>
      <c r="G6" s="16">
        <v>9714.602634</v>
      </c>
      <c r="H6" s="16">
        <v>-1392.801646</v>
      </c>
      <c r="I6" s="16">
        <f>G6+H6</f>
        <v>8321.800988</v>
      </c>
    </row>
    <row r="7" ht="28" customHeight="1" spans="1:9">
      <c r="A7" s="12">
        <v>19925</v>
      </c>
      <c r="B7" s="15" t="s">
        <v>13</v>
      </c>
      <c r="C7" s="16">
        <v>8773.1116</v>
      </c>
      <c r="D7" s="16">
        <f>SUM(D8,D12,D13,D14,D15,D16,D17)</f>
        <v>1900</v>
      </c>
      <c r="E7" s="16">
        <f t="shared" ref="E7:E18" si="0">C7+D7</f>
        <v>10673.1116</v>
      </c>
      <c r="F7" s="15" t="s">
        <v>14</v>
      </c>
      <c r="G7" s="16">
        <v>0</v>
      </c>
      <c r="H7" s="16">
        <v>0</v>
      </c>
      <c r="I7" s="16">
        <f t="shared" ref="I7:I28" si="1">G7+H7</f>
        <v>0</v>
      </c>
    </row>
    <row r="8" ht="28" customHeight="1" spans="1:9">
      <c r="A8" s="12">
        <v>19925</v>
      </c>
      <c r="B8" s="15" t="s">
        <v>15</v>
      </c>
      <c r="C8" s="16">
        <v>2450</v>
      </c>
      <c r="D8" s="16">
        <v>1000</v>
      </c>
      <c r="E8" s="16">
        <f t="shared" si="0"/>
        <v>3450</v>
      </c>
      <c r="F8" s="15" t="s">
        <v>16</v>
      </c>
      <c r="G8" s="16">
        <v>8585.510948</v>
      </c>
      <c r="H8" s="16">
        <v>-1010.605296</v>
      </c>
      <c r="I8" s="16">
        <f t="shared" si="1"/>
        <v>7574.905652</v>
      </c>
    </row>
    <row r="9" ht="28" customHeight="1" spans="1:9">
      <c r="A9" s="12">
        <v>19925</v>
      </c>
      <c r="B9" s="15" t="s">
        <v>17</v>
      </c>
      <c r="C9" s="16">
        <v>1300</v>
      </c>
      <c r="D9" s="16">
        <v>700</v>
      </c>
      <c r="E9" s="16">
        <f t="shared" si="0"/>
        <v>2000</v>
      </c>
      <c r="F9" s="15" t="s">
        <v>18</v>
      </c>
      <c r="G9" s="16">
        <v>22663.366847</v>
      </c>
      <c r="H9" s="16">
        <v>2609.6208</v>
      </c>
      <c r="I9" s="16">
        <f t="shared" si="1"/>
        <v>25272.987647</v>
      </c>
    </row>
    <row r="10" ht="28" customHeight="1" spans="1:9">
      <c r="A10" s="12">
        <v>19925</v>
      </c>
      <c r="B10" s="15" t="s">
        <v>19</v>
      </c>
      <c r="C10" s="16">
        <v>500</v>
      </c>
      <c r="D10" s="16">
        <v>300</v>
      </c>
      <c r="E10" s="16">
        <f t="shared" si="0"/>
        <v>800</v>
      </c>
      <c r="F10" s="15" t="s">
        <v>20</v>
      </c>
      <c r="G10" s="16">
        <v>640.72266</v>
      </c>
      <c r="H10" s="16">
        <v>-2</v>
      </c>
      <c r="I10" s="16">
        <f t="shared" si="1"/>
        <v>638.72266</v>
      </c>
    </row>
    <row r="11" ht="28" customHeight="1" spans="1:9">
      <c r="A11" s="12">
        <v>19925</v>
      </c>
      <c r="B11" s="15" t="s">
        <v>21</v>
      </c>
      <c r="C11" s="16">
        <v>650</v>
      </c>
      <c r="D11" s="16"/>
      <c r="E11" s="16">
        <f t="shared" si="0"/>
        <v>650</v>
      </c>
      <c r="F11" s="15" t="s">
        <v>22</v>
      </c>
      <c r="G11" s="16">
        <v>1629.220606</v>
      </c>
      <c r="H11" s="16">
        <v>216.797155</v>
      </c>
      <c r="I11" s="16">
        <f t="shared" si="1"/>
        <v>1846.017761</v>
      </c>
    </row>
    <row r="12" ht="28" customHeight="1" spans="1:9">
      <c r="A12" s="12">
        <v>19925</v>
      </c>
      <c r="B12" s="15" t="s">
        <v>23</v>
      </c>
      <c r="C12" s="16">
        <v>2889.27</v>
      </c>
      <c r="D12" s="16"/>
      <c r="E12" s="16">
        <f t="shared" si="0"/>
        <v>2889.27</v>
      </c>
      <c r="F12" s="15" t="s">
        <v>24</v>
      </c>
      <c r="G12" s="16">
        <v>11469.331784</v>
      </c>
      <c r="H12" s="16">
        <v>926.423268</v>
      </c>
      <c r="I12" s="16">
        <f t="shared" si="1"/>
        <v>12395.755052</v>
      </c>
    </row>
    <row r="13" ht="28" customHeight="1" spans="1:9">
      <c r="A13" s="12">
        <v>19925</v>
      </c>
      <c r="B13" s="15" t="s">
        <v>25</v>
      </c>
      <c r="C13" s="16">
        <v>1708</v>
      </c>
      <c r="D13" s="16"/>
      <c r="E13" s="16">
        <f t="shared" si="0"/>
        <v>1708</v>
      </c>
      <c r="F13" s="15" t="s">
        <v>26</v>
      </c>
      <c r="G13" s="16">
        <v>6050.90824</v>
      </c>
      <c r="H13" s="16">
        <v>1786.608397</v>
      </c>
      <c r="I13" s="16">
        <f t="shared" si="1"/>
        <v>7837.516637</v>
      </c>
    </row>
    <row r="14" ht="28" customHeight="1" spans="1:9">
      <c r="A14" s="12">
        <v>19925</v>
      </c>
      <c r="B14" s="15" t="s">
        <v>27</v>
      </c>
      <c r="C14" s="16"/>
      <c r="D14" s="16"/>
      <c r="E14" s="16">
        <f t="shared" si="0"/>
        <v>0</v>
      </c>
      <c r="F14" s="15" t="s">
        <v>28</v>
      </c>
      <c r="G14" s="16">
        <v>3531.271867</v>
      </c>
      <c r="H14" s="16">
        <v>391.081284</v>
      </c>
      <c r="I14" s="16">
        <f t="shared" si="1"/>
        <v>3922.353151</v>
      </c>
    </row>
    <row r="15" ht="28" customHeight="1" spans="1:9">
      <c r="A15" s="12">
        <v>19925</v>
      </c>
      <c r="B15" s="15" t="s">
        <v>29</v>
      </c>
      <c r="C15" s="16">
        <v>1695.8416</v>
      </c>
      <c r="D15" s="16">
        <v>900</v>
      </c>
      <c r="E15" s="16">
        <f t="shared" si="0"/>
        <v>2595.8416</v>
      </c>
      <c r="F15" s="15" t="s">
        <v>30</v>
      </c>
      <c r="G15" s="16">
        <v>6077.039724</v>
      </c>
      <c r="H15" s="16">
        <v>378.821595</v>
      </c>
      <c r="I15" s="16">
        <f t="shared" si="1"/>
        <v>6455.861319</v>
      </c>
    </row>
    <row r="16" ht="28" customHeight="1" spans="1:9">
      <c r="A16" s="12">
        <v>19925</v>
      </c>
      <c r="B16" s="15" t="s">
        <v>31</v>
      </c>
      <c r="C16" s="16"/>
      <c r="D16" s="16"/>
      <c r="E16" s="16">
        <f t="shared" si="0"/>
        <v>0</v>
      </c>
      <c r="F16" s="15" t="s">
        <v>32</v>
      </c>
      <c r="G16" s="16">
        <v>5892.308053</v>
      </c>
      <c r="H16" s="16">
        <v>1349.019752</v>
      </c>
      <c r="I16" s="16">
        <f t="shared" si="1"/>
        <v>7241.327805</v>
      </c>
    </row>
    <row r="17" ht="28" customHeight="1" spans="1:9">
      <c r="A17" s="12">
        <v>19925</v>
      </c>
      <c r="B17" s="15" t="s">
        <v>33</v>
      </c>
      <c r="C17" s="16">
        <v>30</v>
      </c>
      <c r="D17" s="16"/>
      <c r="E17" s="16">
        <f t="shared" si="0"/>
        <v>30</v>
      </c>
      <c r="F17" s="15" t="s">
        <v>34</v>
      </c>
      <c r="G17" s="16">
        <v>19.34845</v>
      </c>
      <c r="H17" s="16">
        <v>191.6119</v>
      </c>
      <c r="I17" s="16">
        <f t="shared" si="1"/>
        <v>210.96035</v>
      </c>
    </row>
    <row r="18" ht="28" customHeight="1" spans="1:9">
      <c r="A18" s="12">
        <v>19925</v>
      </c>
      <c r="B18" s="15" t="s">
        <v>35</v>
      </c>
      <c r="C18" s="16"/>
      <c r="D18" s="16"/>
      <c r="E18" s="16">
        <f t="shared" si="0"/>
        <v>0</v>
      </c>
      <c r="F18" s="15" t="s">
        <v>36</v>
      </c>
      <c r="G18" s="16">
        <v>722.0364</v>
      </c>
      <c r="H18" s="16">
        <v>173.95273</v>
      </c>
      <c r="I18" s="16">
        <f t="shared" si="1"/>
        <v>895.98913</v>
      </c>
    </row>
    <row r="19" ht="28" customHeight="1" spans="1:9">
      <c r="A19" s="12">
        <v>19925</v>
      </c>
      <c r="B19" s="13" t="s">
        <v>37</v>
      </c>
      <c r="C19" s="14">
        <f>SUM(C20:C23)</f>
        <v>15304.132308</v>
      </c>
      <c r="D19" s="14">
        <f>SUM(D20:D23)</f>
        <v>4736.98</v>
      </c>
      <c r="E19" s="14">
        <f>SUM(E20:E23)</f>
        <v>20041.112308</v>
      </c>
      <c r="F19" s="15" t="s">
        <v>38</v>
      </c>
      <c r="G19" s="16">
        <v>0</v>
      </c>
      <c r="H19" s="16">
        <v>0</v>
      </c>
      <c r="I19" s="16">
        <f t="shared" si="1"/>
        <v>0</v>
      </c>
    </row>
    <row r="20" ht="28" customHeight="1" spans="1:9">
      <c r="A20" s="12">
        <v>19925</v>
      </c>
      <c r="B20" s="17" t="s">
        <v>39</v>
      </c>
      <c r="C20" s="18">
        <v>7113</v>
      </c>
      <c r="D20" s="18">
        <f>-2100+4790.86</f>
        <v>2690.86</v>
      </c>
      <c r="E20" s="18">
        <f>C20+D20</f>
        <v>9803.86</v>
      </c>
      <c r="F20" s="15" t="s">
        <v>40</v>
      </c>
      <c r="G20" s="16">
        <v>2905.288711</v>
      </c>
      <c r="H20" s="16">
        <v>55.1852999999999</v>
      </c>
      <c r="I20" s="16">
        <f t="shared" si="1"/>
        <v>2960.474011</v>
      </c>
    </row>
    <row r="21" ht="28" customHeight="1" spans="1:9">
      <c r="A21" s="12">
        <v>19925</v>
      </c>
      <c r="B21" s="19" t="s">
        <v>41</v>
      </c>
      <c r="C21" s="16">
        <v>4700</v>
      </c>
      <c r="D21" s="16"/>
      <c r="E21" s="16">
        <f t="shared" ref="E21:E27" si="2">C21+D21</f>
        <v>4700</v>
      </c>
      <c r="F21" s="15" t="s">
        <v>42</v>
      </c>
      <c r="G21" s="16">
        <v>269.7944</v>
      </c>
      <c r="H21" s="16">
        <v>0</v>
      </c>
      <c r="I21" s="16">
        <f t="shared" si="1"/>
        <v>269.7944</v>
      </c>
    </row>
    <row r="22" ht="28" customHeight="1" spans="1:9">
      <c r="A22" s="12"/>
      <c r="B22" s="19" t="s">
        <v>43</v>
      </c>
      <c r="C22" s="16"/>
      <c r="D22" s="16"/>
      <c r="E22" s="16">
        <f t="shared" si="2"/>
        <v>0</v>
      </c>
      <c r="F22" s="15" t="s">
        <v>44</v>
      </c>
      <c r="G22" s="16">
        <v>2364.132505</v>
      </c>
      <c r="H22" s="16">
        <v>-132.3378</v>
      </c>
      <c r="I22" s="16">
        <f t="shared" si="1"/>
        <v>2231.794705</v>
      </c>
    </row>
    <row r="23" ht="28" customHeight="1" spans="1:9">
      <c r="A23" s="12">
        <v>19925</v>
      </c>
      <c r="B23" s="19" t="s">
        <v>45</v>
      </c>
      <c r="C23" s="16">
        <v>3491.132308</v>
      </c>
      <c r="D23" s="16">
        <v>2046.12</v>
      </c>
      <c r="E23" s="16">
        <f t="shared" si="2"/>
        <v>5537.252308</v>
      </c>
      <c r="F23" s="15" t="s">
        <v>46</v>
      </c>
      <c r="G23" s="16">
        <v>1000</v>
      </c>
      <c r="H23" s="16">
        <v>0</v>
      </c>
      <c r="I23" s="16">
        <f t="shared" si="1"/>
        <v>1000</v>
      </c>
    </row>
    <row r="24" ht="28" customHeight="1" spans="1:9">
      <c r="A24" s="12">
        <v>19925</v>
      </c>
      <c r="B24" s="13" t="s">
        <v>47</v>
      </c>
      <c r="C24" s="14">
        <v>2323</v>
      </c>
      <c r="D24" s="14"/>
      <c r="E24" s="14">
        <f t="shared" si="2"/>
        <v>2323</v>
      </c>
      <c r="F24" s="15" t="s">
        <v>48</v>
      </c>
      <c r="G24" s="16">
        <v>10</v>
      </c>
      <c r="H24" s="16">
        <v>243</v>
      </c>
      <c r="I24" s="16">
        <f t="shared" si="1"/>
        <v>253</v>
      </c>
    </row>
    <row r="25" ht="28" customHeight="1" spans="1:9">
      <c r="A25" s="12"/>
      <c r="B25" s="13" t="s">
        <v>49</v>
      </c>
      <c r="C25" s="14">
        <v>3553.029691</v>
      </c>
      <c r="D25" s="14">
        <f>-C25</f>
        <v>-3553.029691</v>
      </c>
      <c r="E25" s="14">
        <f t="shared" si="2"/>
        <v>0</v>
      </c>
      <c r="F25" s="13" t="s">
        <v>50</v>
      </c>
      <c r="G25" s="14">
        <v>0</v>
      </c>
      <c r="H25" s="14"/>
      <c r="I25" s="14">
        <f t="shared" si="1"/>
        <v>0</v>
      </c>
    </row>
    <row r="26" ht="28" customHeight="1" spans="1:9">
      <c r="A26" s="12"/>
      <c r="B26" s="13" t="s">
        <v>51</v>
      </c>
      <c r="C26" s="14"/>
      <c r="D26" s="14"/>
      <c r="E26" s="14">
        <f t="shared" si="2"/>
        <v>0</v>
      </c>
      <c r="F26" s="13" t="s">
        <v>52</v>
      </c>
      <c r="G26" s="14">
        <v>0</v>
      </c>
      <c r="H26" s="14"/>
      <c r="I26" s="14">
        <f t="shared" si="1"/>
        <v>0</v>
      </c>
    </row>
    <row r="27" ht="28" customHeight="1" spans="1:9">
      <c r="A27" s="12"/>
      <c r="B27" s="13" t="s">
        <v>53</v>
      </c>
      <c r="C27" s="14">
        <v>46500</v>
      </c>
      <c r="D27" s="14"/>
      <c r="E27" s="14">
        <f t="shared" si="2"/>
        <v>46500</v>
      </c>
      <c r="F27" s="13" t="s">
        <v>54</v>
      </c>
      <c r="G27" s="14">
        <v>2323</v>
      </c>
      <c r="H27" s="14"/>
      <c r="I27" s="14">
        <f t="shared" si="1"/>
        <v>2323</v>
      </c>
    </row>
    <row r="28" ht="28" customHeight="1" spans="1:9">
      <c r="A28" s="12"/>
      <c r="B28" s="13"/>
      <c r="C28" s="14"/>
      <c r="D28" s="14"/>
      <c r="E28" s="14"/>
      <c r="F28" s="13" t="s">
        <v>55</v>
      </c>
      <c r="G28" s="14">
        <v>13444</v>
      </c>
      <c r="H28" s="14"/>
      <c r="I28" s="14">
        <f t="shared" si="1"/>
        <v>13444</v>
      </c>
    </row>
    <row r="29" ht="28" customHeight="1" spans="1:10">
      <c r="A29" s="12">
        <v>19925</v>
      </c>
      <c r="B29" s="10" t="s">
        <v>56</v>
      </c>
      <c r="C29" s="14">
        <f>SUM(C5,C19,C24,C25,C26,C27)</f>
        <v>99453.273599</v>
      </c>
      <c r="D29" s="14">
        <f>SUM(D5,D19,D24,D25,D26,D27)</f>
        <v>5683.950309</v>
      </c>
      <c r="E29" s="14">
        <f>C29+D29</f>
        <v>105137.223908</v>
      </c>
      <c r="F29" s="10" t="s">
        <v>57</v>
      </c>
      <c r="G29" s="14">
        <f>SUM(G5,G25,G26,G27,G28)</f>
        <v>99311.883829</v>
      </c>
      <c r="H29" s="14">
        <f>SUM(H5,H25,H26,H27,H28)</f>
        <v>5784.377439</v>
      </c>
      <c r="I29" s="14">
        <f>SUM(I5,I25,I26,I27,I28)</f>
        <v>105096.261268</v>
      </c>
      <c r="J29" s="40"/>
    </row>
    <row r="30" ht="28" customHeight="1" spans="2:9">
      <c r="B30" s="20"/>
      <c r="C30" s="21"/>
      <c r="D30" s="21"/>
      <c r="E30" s="22"/>
      <c r="F30" s="20"/>
      <c r="G30" s="21"/>
      <c r="H30" s="21"/>
      <c r="I30" s="22"/>
    </row>
    <row r="31" ht="28" customHeight="1" spans="1:9">
      <c r="A31" s="12"/>
      <c r="B31" s="13" t="s">
        <v>58</v>
      </c>
      <c r="C31" s="14">
        <f>SUM(C32:C34)</f>
        <v>79325</v>
      </c>
      <c r="D31" s="14">
        <f>SUM(D32:D34)</f>
        <v>-1853.67</v>
      </c>
      <c r="E31" s="14">
        <f>SUM(E32:E34)</f>
        <v>77471.33</v>
      </c>
      <c r="F31" s="13" t="s">
        <v>59</v>
      </c>
      <c r="G31" s="14">
        <f>SUM(G32,G33,G37)</f>
        <v>41487.486519</v>
      </c>
      <c r="H31" s="14">
        <f>SUM(H32,H33,H37)</f>
        <v>62315.02</v>
      </c>
      <c r="I31" s="14">
        <f>SUM(I32,I33,I37)</f>
        <v>103802.506519</v>
      </c>
    </row>
    <row r="32" ht="28" customHeight="1" spans="1:9">
      <c r="A32" s="12"/>
      <c r="B32" s="15" t="s">
        <v>60</v>
      </c>
      <c r="C32" s="16">
        <v>77265</v>
      </c>
      <c r="D32" s="16">
        <f>-1900</f>
        <v>-1900</v>
      </c>
      <c r="E32" s="16">
        <f>C32+D32</f>
        <v>75365</v>
      </c>
      <c r="F32" s="15" t="s">
        <v>61</v>
      </c>
      <c r="G32" s="16">
        <v>0</v>
      </c>
      <c r="H32" s="16">
        <v>0.12</v>
      </c>
      <c r="I32" s="16">
        <f>G32+H32</f>
        <v>0.12</v>
      </c>
    </row>
    <row r="33" ht="28" customHeight="1" spans="1:9">
      <c r="A33" s="12"/>
      <c r="B33" s="15" t="s">
        <v>62</v>
      </c>
      <c r="C33" s="16">
        <v>2060</v>
      </c>
      <c r="D33" s="16"/>
      <c r="E33" s="16">
        <f>C33+D33</f>
        <v>2060</v>
      </c>
      <c r="F33" s="15" t="s">
        <v>63</v>
      </c>
      <c r="G33" s="16">
        <v>31693.225868</v>
      </c>
      <c r="H33" s="16">
        <f>SUM(H34:H36)</f>
        <v>-1787</v>
      </c>
      <c r="I33" s="16">
        <f>SUM(I34:I36)</f>
        <v>29906.225868</v>
      </c>
    </row>
    <row r="34" ht="30" customHeight="1" spans="1:9">
      <c r="A34" s="12"/>
      <c r="B34" s="15" t="s">
        <v>64</v>
      </c>
      <c r="C34" s="16"/>
      <c r="D34" s="16">
        <v>46.33</v>
      </c>
      <c r="E34" s="16">
        <f>C34+D34</f>
        <v>46.33</v>
      </c>
      <c r="F34" s="15" t="s">
        <v>65</v>
      </c>
      <c r="G34" s="16">
        <v>26655.743242</v>
      </c>
      <c r="H34" s="16">
        <v>-1787</v>
      </c>
      <c r="I34" s="16">
        <f>G34+H34</f>
        <v>24868.743242</v>
      </c>
    </row>
    <row r="35" ht="30" customHeight="1" spans="1:9">
      <c r="A35" s="12"/>
      <c r="B35" s="13" t="s">
        <v>66</v>
      </c>
      <c r="C35" s="14">
        <f>SUM(C36,C37,C41)</f>
        <v>245.26</v>
      </c>
      <c r="D35" s="14">
        <f>SUM(D36,D37,D41)</f>
        <v>35.52</v>
      </c>
      <c r="E35" s="14">
        <f>SUM(E36,E37,E41)</f>
        <v>280.78</v>
      </c>
      <c r="F35" s="15" t="s">
        <v>67</v>
      </c>
      <c r="G35" s="16">
        <v>5037.482626</v>
      </c>
      <c r="H35" s="16"/>
      <c r="I35" s="16">
        <f>G35+H35</f>
        <v>5037.482626</v>
      </c>
    </row>
    <row r="36" ht="30" customHeight="1" spans="1:9">
      <c r="A36" s="12"/>
      <c r="B36" s="15" t="s">
        <v>68</v>
      </c>
      <c r="C36" s="16"/>
      <c r="D36" s="16">
        <v>0.12</v>
      </c>
      <c r="E36" s="16">
        <f t="shared" ref="E36:E44" si="3">C36+D36</f>
        <v>0.12</v>
      </c>
      <c r="F36" s="15" t="s">
        <v>69</v>
      </c>
      <c r="G36" s="16">
        <v>0</v>
      </c>
      <c r="H36" s="16"/>
      <c r="I36" s="16">
        <f>G36+H36</f>
        <v>0</v>
      </c>
    </row>
    <row r="37" ht="30" customHeight="1" spans="1:9">
      <c r="A37" s="12"/>
      <c r="B37" s="15" t="s">
        <v>70</v>
      </c>
      <c r="C37" s="16">
        <v>245.26</v>
      </c>
      <c r="D37" s="16">
        <f>SUM(D38:D40)</f>
        <v>15.9</v>
      </c>
      <c r="E37" s="16">
        <f t="shared" si="3"/>
        <v>261.16</v>
      </c>
      <c r="F37" s="15" t="s">
        <v>71</v>
      </c>
      <c r="G37" s="16">
        <v>9794.260651</v>
      </c>
      <c r="H37" s="16">
        <f>SUM(H38,H43)</f>
        <v>64101.9</v>
      </c>
      <c r="I37" s="16">
        <f>SUM(I38,I43)</f>
        <v>73896.160651</v>
      </c>
    </row>
    <row r="38" ht="30" customHeight="1" spans="1:9">
      <c r="A38" s="12"/>
      <c r="B38" s="15" t="s">
        <v>72</v>
      </c>
      <c r="C38" s="16">
        <v>101.16</v>
      </c>
      <c r="D38" s="16">
        <v>13.4</v>
      </c>
      <c r="E38" s="16">
        <f t="shared" si="3"/>
        <v>114.56</v>
      </c>
      <c r="F38" s="15" t="s">
        <v>73</v>
      </c>
      <c r="G38" s="16">
        <v>434.260651</v>
      </c>
      <c r="H38" s="16">
        <f>SUM(H39:H42)</f>
        <v>15.9</v>
      </c>
      <c r="I38" s="16">
        <f>SUM(I39:I42)</f>
        <v>450.160651</v>
      </c>
    </row>
    <row r="39" ht="30" customHeight="1" spans="1:9">
      <c r="A39" s="12"/>
      <c r="B39" s="15" t="s">
        <v>74</v>
      </c>
      <c r="C39" s="16"/>
      <c r="D39" s="16">
        <v>2.5</v>
      </c>
      <c r="E39" s="16">
        <f t="shared" si="3"/>
        <v>2.5</v>
      </c>
      <c r="F39" s="15" t="s">
        <v>75</v>
      </c>
      <c r="G39" s="16">
        <v>101.16</v>
      </c>
      <c r="H39" s="16">
        <v>13.4</v>
      </c>
      <c r="I39" s="16">
        <f t="shared" ref="I39:I46" si="4">G39+H39</f>
        <v>114.56</v>
      </c>
    </row>
    <row r="40" ht="30" customHeight="1" spans="1:9">
      <c r="A40" s="12"/>
      <c r="B40" s="15" t="s">
        <v>76</v>
      </c>
      <c r="C40" s="23">
        <v>144.1</v>
      </c>
      <c r="D40" s="23"/>
      <c r="E40" s="23">
        <f t="shared" si="3"/>
        <v>144.1</v>
      </c>
      <c r="F40" s="15" t="s">
        <v>77</v>
      </c>
      <c r="G40" s="16">
        <v>0</v>
      </c>
      <c r="H40" s="16">
        <v>2.5</v>
      </c>
      <c r="I40" s="16">
        <f t="shared" si="4"/>
        <v>2.5</v>
      </c>
    </row>
    <row r="41" ht="30" customHeight="1" spans="1:9">
      <c r="A41" s="12"/>
      <c r="B41" s="15" t="s">
        <v>78</v>
      </c>
      <c r="C41" s="23"/>
      <c r="D41" s="23">
        <v>19.5</v>
      </c>
      <c r="E41" s="23">
        <f t="shared" si="3"/>
        <v>19.5</v>
      </c>
      <c r="F41" s="15" t="s">
        <v>79</v>
      </c>
      <c r="G41" s="16">
        <v>144.1</v>
      </c>
      <c r="H41" s="16">
        <v>0</v>
      </c>
      <c r="I41" s="16">
        <f t="shared" si="4"/>
        <v>144.1</v>
      </c>
    </row>
    <row r="42" s="1" customFormat="1" ht="30" customHeight="1" spans="1:9">
      <c r="A42" s="24"/>
      <c r="B42" s="25" t="s">
        <v>80</v>
      </c>
      <c r="C42" s="26"/>
      <c r="D42" s="26"/>
      <c r="E42" s="26">
        <f t="shared" si="3"/>
        <v>0</v>
      </c>
      <c r="F42" s="15" t="s">
        <v>81</v>
      </c>
      <c r="G42" s="16">
        <v>189.000651</v>
      </c>
      <c r="H42" s="16">
        <v>0</v>
      </c>
      <c r="I42" s="16">
        <f t="shared" si="4"/>
        <v>189.000651</v>
      </c>
    </row>
    <row r="43" s="1" customFormat="1" ht="28" customHeight="1" spans="1:9">
      <c r="A43" s="24"/>
      <c r="B43" s="27" t="s">
        <v>82</v>
      </c>
      <c r="C43" s="28">
        <v>9360</v>
      </c>
      <c r="D43" s="28">
        <v>64646</v>
      </c>
      <c r="E43" s="28">
        <f t="shared" si="3"/>
        <v>74006</v>
      </c>
      <c r="F43" s="15" t="s">
        <v>83</v>
      </c>
      <c r="G43" s="16">
        <v>9360</v>
      </c>
      <c r="H43" s="16">
        <v>64086</v>
      </c>
      <c r="I43" s="16">
        <f t="shared" si="4"/>
        <v>73446</v>
      </c>
    </row>
    <row r="44" ht="28" customHeight="1" spans="1:9">
      <c r="A44" s="12"/>
      <c r="B44" s="13" t="s">
        <v>84</v>
      </c>
      <c r="C44" s="14"/>
      <c r="D44" s="14"/>
      <c r="E44" s="14">
        <f t="shared" si="3"/>
        <v>0</v>
      </c>
      <c r="F44" s="13" t="s">
        <v>85</v>
      </c>
      <c r="G44" s="14">
        <v>0</v>
      </c>
      <c r="H44" s="14"/>
      <c r="I44" s="14">
        <f t="shared" si="4"/>
        <v>0</v>
      </c>
    </row>
    <row r="45" ht="28" customHeight="1" spans="1:9">
      <c r="A45" s="12"/>
      <c r="B45" s="13"/>
      <c r="C45" s="14"/>
      <c r="D45" s="14"/>
      <c r="E45" s="14"/>
      <c r="F45" s="27" t="s">
        <v>86</v>
      </c>
      <c r="G45" s="14">
        <v>709</v>
      </c>
      <c r="H45" s="28">
        <v>730</v>
      </c>
      <c r="I45" s="14">
        <f t="shared" si="4"/>
        <v>1439</v>
      </c>
    </row>
    <row r="46" ht="28" customHeight="1" spans="1:9">
      <c r="A46" s="12"/>
      <c r="B46" s="13"/>
      <c r="C46" s="14"/>
      <c r="D46" s="14"/>
      <c r="E46" s="14"/>
      <c r="F46" s="27" t="s">
        <v>87</v>
      </c>
      <c r="G46" s="14">
        <v>46500</v>
      </c>
      <c r="H46" s="28"/>
      <c r="I46" s="14">
        <f t="shared" si="4"/>
        <v>46500</v>
      </c>
    </row>
    <row r="47" ht="28" customHeight="1" spans="1:10">
      <c r="A47" s="12"/>
      <c r="B47" s="29" t="s">
        <v>88</v>
      </c>
      <c r="C47" s="28">
        <f>C31+C35+C42+C43+C44</f>
        <v>88930.26</v>
      </c>
      <c r="D47" s="28">
        <f>D31+D35+D42+D43+D44</f>
        <v>62827.85</v>
      </c>
      <c r="E47" s="28">
        <f>C47+D47</f>
        <v>151758.11</v>
      </c>
      <c r="F47" s="29" t="s">
        <v>89</v>
      </c>
      <c r="G47" s="28">
        <f>SUM(G31,G44,G45,G46)</f>
        <v>88696.486519</v>
      </c>
      <c r="H47" s="28">
        <f>SUM(H31,H44,H45,H46)</f>
        <v>63045.02</v>
      </c>
      <c r="I47" s="28">
        <f>SUM(I31,I44,I45,I46)</f>
        <v>151741.506519</v>
      </c>
      <c r="J47" s="40"/>
    </row>
    <row r="48" ht="28" customHeight="1" spans="1:9">
      <c r="A48" s="30"/>
      <c r="B48" s="31"/>
      <c r="C48" s="32"/>
      <c r="D48" s="32"/>
      <c r="E48" s="22"/>
      <c r="F48" s="31"/>
      <c r="G48" s="32"/>
      <c r="H48" s="32"/>
      <c r="I48" s="22"/>
    </row>
    <row r="49" ht="28" customHeight="1" spans="1:9">
      <c r="A49" s="33"/>
      <c r="B49" s="13" t="s">
        <v>90</v>
      </c>
      <c r="C49" s="14">
        <f>SUM(C50:C53)</f>
        <v>33972</v>
      </c>
      <c r="D49" s="14">
        <f>SUM(D50:D53)</f>
        <v>-4126.46</v>
      </c>
      <c r="E49" s="14">
        <f>SUM(E50:E53)</f>
        <v>29845.54</v>
      </c>
      <c r="F49" s="13" t="s">
        <v>91</v>
      </c>
      <c r="G49" s="14">
        <f>SUM(G50:G60)</f>
        <v>21953.297154</v>
      </c>
      <c r="H49" s="14">
        <f>SUM(H50:H60)</f>
        <v>358.38317</v>
      </c>
      <c r="I49" s="14">
        <f>SUM(I50:I60)</f>
        <v>22311.680324</v>
      </c>
    </row>
    <row r="50" ht="28" customHeight="1" spans="1:9">
      <c r="A50" s="33"/>
      <c r="B50" s="15" t="s">
        <v>92</v>
      </c>
      <c r="C50" s="16">
        <v>14900</v>
      </c>
      <c r="D50" s="16">
        <v>-219.8</v>
      </c>
      <c r="E50" s="16">
        <f>C50+D50</f>
        <v>14680.2</v>
      </c>
      <c r="F50" s="15" t="s">
        <v>12</v>
      </c>
      <c r="G50" s="16">
        <v>4.305322</v>
      </c>
      <c r="H50" s="16">
        <v>0.3</v>
      </c>
      <c r="I50" s="16">
        <f>G50+H50</f>
        <v>4.605322</v>
      </c>
    </row>
    <row r="51" ht="28" customHeight="1" spans="1:9">
      <c r="A51" s="33"/>
      <c r="B51" s="15" t="s">
        <v>93</v>
      </c>
      <c r="C51" s="16">
        <v>72</v>
      </c>
      <c r="D51" s="16"/>
      <c r="E51" s="16">
        <f>C51+D51</f>
        <v>72</v>
      </c>
      <c r="F51" s="15" t="s">
        <v>94</v>
      </c>
      <c r="G51" s="16">
        <v>0</v>
      </c>
      <c r="H51" s="16"/>
      <c r="I51" s="16">
        <f t="shared" ref="I51:I62" si="5">G51+H51</f>
        <v>0</v>
      </c>
    </row>
    <row r="52" ht="28" customHeight="1" spans="1:9">
      <c r="A52" s="33"/>
      <c r="B52" s="15" t="s">
        <v>95</v>
      </c>
      <c r="C52" s="16">
        <v>19000</v>
      </c>
      <c r="D52" s="16">
        <v>-14000</v>
      </c>
      <c r="E52" s="16">
        <f>C52+D52</f>
        <v>5000</v>
      </c>
      <c r="F52" s="15" t="s">
        <v>96</v>
      </c>
      <c r="G52" s="16">
        <v>17</v>
      </c>
      <c r="H52" s="16">
        <v>102.1288</v>
      </c>
      <c r="I52" s="16">
        <f t="shared" si="5"/>
        <v>119.1288</v>
      </c>
    </row>
    <row r="53" ht="28" customHeight="1" spans="1:9">
      <c r="A53" s="33"/>
      <c r="B53" s="15" t="s">
        <v>97</v>
      </c>
      <c r="C53" s="16"/>
      <c r="D53" s="16">
        <v>10093.34</v>
      </c>
      <c r="E53" s="16">
        <f>C53+D53</f>
        <v>10093.34</v>
      </c>
      <c r="F53" s="15" t="s">
        <v>98</v>
      </c>
      <c r="G53" s="16">
        <v>0</v>
      </c>
      <c r="H53" s="16"/>
      <c r="I53" s="16">
        <f t="shared" si="5"/>
        <v>0</v>
      </c>
    </row>
    <row r="54" ht="28" customHeight="1" spans="1:9">
      <c r="A54" s="33"/>
      <c r="B54" s="13"/>
      <c r="C54" s="14"/>
      <c r="D54" s="14"/>
      <c r="E54" s="14"/>
      <c r="F54" s="15" t="s">
        <v>99</v>
      </c>
      <c r="G54" s="16">
        <v>15118.611057</v>
      </c>
      <c r="H54" s="16">
        <v>-219</v>
      </c>
      <c r="I54" s="16">
        <f t="shared" si="5"/>
        <v>14899.611057</v>
      </c>
    </row>
    <row r="55" ht="28" customHeight="1" spans="1:9">
      <c r="A55" s="33"/>
      <c r="B55" s="13" t="s">
        <v>100</v>
      </c>
      <c r="C55" s="14"/>
      <c r="D55" s="14">
        <v>4008.01</v>
      </c>
      <c r="E55" s="14">
        <f>C55+D55</f>
        <v>4008.01</v>
      </c>
      <c r="F55" s="15" t="s">
        <v>101</v>
      </c>
      <c r="G55" s="16">
        <v>0</v>
      </c>
      <c r="H55" s="16">
        <v>389.47546</v>
      </c>
      <c r="I55" s="16">
        <f t="shared" si="5"/>
        <v>389.47546</v>
      </c>
    </row>
    <row r="56" ht="28" customHeight="1" spans="1:9">
      <c r="A56" s="33"/>
      <c r="B56" s="13"/>
      <c r="C56" s="14"/>
      <c r="D56" s="14"/>
      <c r="E56" s="14"/>
      <c r="F56" s="15" t="s">
        <v>102</v>
      </c>
      <c r="G56" s="16">
        <v>0</v>
      </c>
      <c r="H56" s="16"/>
      <c r="I56" s="16">
        <f t="shared" si="5"/>
        <v>0</v>
      </c>
    </row>
    <row r="57" ht="28" customHeight="1" spans="1:9">
      <c r="A57" s="33"/>
      <c r="B57" s="13"/>
      <c r="C57" s="14"/>
      <c r="D57" s="14"/>
      <c r="E57" s="34"/>
      <c r="F57" s="15" t="s">
        <v>103</v>
      </c>
      <c r="G57" s="16">
        <v>8</v>
      </c>
      <c r="H57" s="16"/>
      <c r="I57" s="16">
        <f t="shared" si="5"/>
        <v>8</v>
      </c>
    </row>
    <row r="58" ht="28" customHeight="1" spans="1:9">
      <c r="A58" s="33"/>
      <c r="B58" s="13"/>
      <c r="C58" s="14"/>
      <c r="D58" s="14"/>
      <c r="E58" s="34"/>
      <c r="F58" s="15" t="s">
        <v>104</v>
      </c>
      <c r="G58" s="16">
        <v>0</v>
      </c>
      <c r="H58" s="16"/>
      <c r="I58" s="16">
        <f t="shared" si="5"/>
        <v>0</v>
      </c>
    </row>
    <row r="59" ht="28" customHeight="1" spans="1:9">
      <c r="A59" s="33"/>
      <c r="B59" s="13"/>
      <c r="C59" s="14"/>
      <c r="D59" s="14"/>
      <c r="E59" s="34"/>
      <c r="F59" s="15" t="s">
        <v>105</v>
      </c>
      <c r="G59" s="16">
        <v>0</v>
      </c>
      <c r="H59" s="16">
        <v>85.47891</v>
      </c>
      <c r="I59" s="16">
        <f t="shared" si="5"/>
        <v>85.47891</v>
      </c>
    </row>
    <row r="60" ht="28" customHeight="1" spans="1:9">
      <c r="A60" s="33"/>
      <c r="B60" s="13"/>
      <c r="C60" s="14"/>
      <c r="D60" s="14"/>
      <c r="E60" s="34"/>
      <c r="F60" s="15" t="s">
        <v>106</v>
      </c>
      <c r="G60" s="16">
        <v>6805.380775</v>
      </c>
      <c r="H60" s="16"/>
      <c r="I60" s="16">
        <f t="shared" si="5"/>
        <v>6805.380775</v>
      </c>
    </row>
    <row r="61" ht="28" customHeight="1" spans="1:9">
      <c r="A61" s="33"/>
      <c r="B61" s="13"/>
      <c r="C61" s="14"/>
      <c r="D61" s="14"/>
      <c r="E61" s="34"/>
      <c r="F61" s="13" t="s">
        <v>107</v>
      </c>
      <c r="G61" s="14">
        <v>0</v>
      </c>
      <c r="H61" s="14"/>
      <c r="I61" s="14">
        <f t="shared" si="5"/>
        <v>0</v>
      </c>
    </row>
    <row r="62" ht="28" customHeight="1" spans="1:9">
      <c r="A62" s="33"/>
      <c r="B62" s="13"/>
      <c r="C62" s="14"/>
      <c r="D62" s="14"/>
      <c r="E62" s="34"/>
      <c r="F62" s="13" t="s">
        <v>108</v>
      </c>
      <c r="G62" s="14">
        <v>11500</v>
      </c>
      <c r="H62" s="14"/>
      <c r="I62" s="14">
        <f t="shared" si="5"/>
        <v>11500</v>
      </c>
    </row>
    <row r="63" s="1" customFormat="1" ht="28" customHeight="1" spans="1:10">
      <c r="A63" s="35"/>
      <c r="B63" s="10" t="s">
        <v>109</v>
      </c>
      <c r="C63" s="14">
        <f>SUM(C49,C55)</f>
        <v>33972</v>
      </c>
      <c r="D63" s="14">
        <f>SUM(D49,D55)</f>
        <v>-118.449999999999</v>
      </c>
      <c r="E63" s="14">
        <f>C63+D63</f>
        <v>33853.55</v>
      </c>
      <c r="F63" s="10" t="s">
        <v>110</v>
      </c>
      <c r="G63" s="14">
        <f>SUM(G49,G61,G62)</f>
        <v>33453.297154</v>
      </c>
      <c r="H63" s="14">
        <f>SUM(H49,H61,H62)</f>
        <v>358.38317</v>
      </c>
      <c r="I63" s="14">
        <f>SUM(I49,I61,I62)</f>
        <v>33811.680324</v>
      </c>
      <c r="J63" s="40"/>
    </row>
    <row r="64" ht="28" customHeight="1" spans="1:9">
      <c r="A64" s="36"/>
      <c r="B64" s="37"/>
      <c r="C64" s="38"/>
      <c r="D64" s="38"/>
      <c r="E64" s="22"/>
      <c r="F64" s="37"/>
      <c r="G64" s="38"/>
      <c r="H64" s="38"/>
      <c r="I64" s="22"/>
    </row>
    <row r="65" ht="28" customHeight="1" spans="1:10">
      <c r="A65" s="12"/>
      <c r="B65" s="10" t="s">
        <v>111</v>
      </c>
      <c r="C65" s="14">
        <f t="shared" ref="C65:H65" si="6">SUM(C29,C47,C63)</f>
        <v>222355.533599</v>
      </c>
      <c r="D65" s="14">
        <f t="shared" si="6"/>
        <v>68393.350309</v>
      </c>
      <c r="E65" s="14">
        <f>C65+D65</f>
        <v>290748.883908</v>
      </c>
      <c r="F65" s="10" t="s">
        <v>112</v>
      </c>
      <c r="G65" s="14">
        <f t="shared" si="6"/>
        <v>221461.667502</v>
      </c>
      <c r="H65" s="14">
        <f t="shared" si="6"/>
        <v>69187.780609</v>
      </c>
      <c r="I65" s="14">
        <f>G65+H65</f>
        <v>290649.448111</v>
      </c>
      <c r="J65" s="40"/>
    </row>
    <row r="66" ht="26.45" customHeight="1" spans="1:1">
      <c r="A66" s="12"/>
    </row>
    <row r="67" ht="26.45" customHeight="1" spans="1:1">
      <c r="A67" s="12"/>
    </row>
    <row r="68" ht="26.45" customHeight="1" spans="1:1">
      <c r="A68" s="12"/>
    </row>
    <row r="69" ht="26.45" customHeight="1" spans="1:1">
      <c r="A69" s="12"/>
    </row>
    <row r="70" ht="26.45" customHeight="1" spans="1:1">
      <c r="A70" s="12"/>
    </row>
    <row r="71" ht="26.45" customHeight="1" spans="1:1">
      <c r="A71" s="12"/>
    </row>
    <row r="72" ht="26.45" customHeight="1" spans="1:1">
      <c r="A72" s="12"/>
    </row>
    <row r="73" ht="26.45" customHeight="1" spans="1:1">
      <c r="A73" s="12"/>
    </row>
    <row r="74" ht="26.45" customHeight="1" spans="1:1">
      <c r="A74" s="12"/>
    </row>
    <row r="75" ht="26.45" customHeight="1" spans="1:1">
      <c r="A75" s="12"/>
    </row>
    <row r="76" ht="26.45" customHeight="1" spans="1:1">
      <c r="A76" s="12"/>
    </row>
    <row r="77" ht="26.45" customHeight="1" spans="1:1">
      <c r="A77" s="12"/>
    </row>
    <row r="78" ht="26.45" customHeight="1" spans="1:1">
      <c r="A78" s="12"/>
    </row>
    <row r="79" ht="26.45" customHeight="1" spans="1:1">
      <c r="A79" s="12"/>
    </row>
    <row r="80" ht="26.45" customHeight="1" spans="1:1">
      <c r="A80" s="12"/>
    </row>
  </sheetData>
  <mergeCells count="4">
    <mergeCell ref="B1:I1"/>
    <mergeCell ref="B3:E3"/>
    <mergeCell ref="F3:I3"/>
    <mergeCell ref="A3:A4"/>
  </mergeCells>
  <printOptions horizontalCentered="1"/>
  <pageMargins left="0.196527777777778" right="0.196527777777778" top="0.196527777777778" bottom="0.196527777777778" header="0.511805555555556" footer="0.511805555555556"/>
  <pageSetup paperSize="9" scale="43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梁冰</cp:lastModifiedBy>
  <dcterms:created xsi:type="dcterms:W3CDTF">2014-12-04T03:28:00Z</dcterms:created>
  <cp:lastPrinted>2018-01-26T02:30:00Z</cp:lastPrinted>
  <dcterms:modified xsi:type="dcterms:W3CDTF">2023-09-25T02:10:47Z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B1825382DC1D4120A7CF1315A708AD6C</vt:lpwstr>
  </property>
</Properties>
</file>